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ILESV1\b01総務課\総務共有\00_企画係\36国土利用計画法\@【重要！】R7.6～届出様式変更\"/>
    </mc:Choice>
  </mc:AlternateContent>
  <xr:revisionPtr revIDLastSave="0" documentId="13_ncr:1_{14032EDD-64FC-4BE1-866D-9C5AF6A5F238}" xr6:coauthVersionLast="47" xr6:coauthVersionMax="47" xr10:uidLastSave="{00000000-0000-0000-0000-000000000000}"/>
  <workbookProtection workbookAlgorithmName="SHA-512" workbookHashValue="DmfIIxLtR2dHClrSfuNEM7x1cNLxOXrYsuRKdCYWF6ubJG9zATiIbFsfFPsfK13SWdqBi32CGSKMJkUiH6DLWQ==" workbookSaltValue="kBChnrSquPXKfu3aG6K8iA==" workbookSpinCount="100000" lockStructure="1"/>
  <bookViews>
    <workbookView xWindow="-120" yWindow="-120" windowWidth="20730" windowHeight="1176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0" l="1"/>
  <c r="E13" i="3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4"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<sst xmlns="http://schemas.openxmlformats.org/spreadsheetml/2006/main" count="18971" uniqueCount="11117">
  <si>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</si>
  <si>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</si>
  <si>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</si>
  <si>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</si>
  <si>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</si>
  <si>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</si>
  <si>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</si>
  <si>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</si>
  <si>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</si>
  <si>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</si>
  <si>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</si>
  <si>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</si>
  <si>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</si>
  <si>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</si>
  <si>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</si>
  <si>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</si>
  <si>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</si>
  <si>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</si>
  <si>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</si>
  <si>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</si>
  <si>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</si>
  <si>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</si>
  <si>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</si>
  <si>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</si>
  <si>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</si>
  <si>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</si>
  <si>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</si>
  <si>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</si>
  <si>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</si>
  <si>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</si>
  <si>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</si>
  <si>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</si>
  <si>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</si>
  <si>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</si>
  <si>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</si>
  <si>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</si>
  <si>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</si>
  <si>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</si>
  <si>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</si>
  <si>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</si>
  <si>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</si>
  <si>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</si>
  <si>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</si>
  <si>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</si>
  <si>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</si>
  <si>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</si>
  <si>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</si>
  <si>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</si>
  <si>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</si>
  <si>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</si>
  <si>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</si>
  <si>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</si>
  <si>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</si>
  <si>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</si>
  <si>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</si>
  <si>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</si>
  <si>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</si>
  <si>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</si>
  <si>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</si>
  <si>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</si>
  <si>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</si>
  <si>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</si>
  <si>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</si>
  <si>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</si>
  <si>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</si>
  <si>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</si>
  <si>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</si>
  <si>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</si>
  <si>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</si>
  <si>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</si>
  <si>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</si>
  <si>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</si>
  <si>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</si>
  <si>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</si>
  <si>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</si>
  <si>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</si>
  <si>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</si>
  <si>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</si>
  <si>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</si>
  <si>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</si>
  <si>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</si>
  <si>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</si>
  <si>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</si>
  <si>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</si>
  <si>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</si>
  <si>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</si>
  <si>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</si>
  <si>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</si>
  <si>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</si>
  <si>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</si>
  <si>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</si>
  <si>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</si>
  <si>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</si>
  <si>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</si>
  <si>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</si>
  <si>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</si>
  <si>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</si>
  <si>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</si>
  <si>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</si>
  <si>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</si>
  <si>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</si>
  <si>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</si>
  <si>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</si>
  <si>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</si>
  <si>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</si>
  <si>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</si>
  <si>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</si>
  <si>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</si>
  <si>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</si>
  <si>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</si>
  <si>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</si>
  <si>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</si>
  <si>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</si>
  <si>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</si>
  <si>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</si>
  <si>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</si>
  <si>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</si>
  <si>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</si>
  <si>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</si>
  <si>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</si>
  <si>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</si>
  <si>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</si>
  <si>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</si>
  <si>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</si>
  <si>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</si>
  <si>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</si>
  <si>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</si>
  <si>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</si>
  <si>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</si>
  <si>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</si>
  <si>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</si>
  <si>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</si>
  <si>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</si>
  <si>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</si>
  <si>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</si>
  <si>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</si>
  <si>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</si>
  <si>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</si>
  <si>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</si>
  <si>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</si>
  <si>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</si>
  <si>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</si>
  <si>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</si>
  <si>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</si>
  <si>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</si>
  <si>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</si>
  <si>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</si>
  <si>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</si>
  <si>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</si>
  <si>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</si>
  <si>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</si>
  <si>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</si>
  <si>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</si>
  <si>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</si>
  <si>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</si>
  <si>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</si>
  <si>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</si>
  <si>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</si>
  <si>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</si>
  <si>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</si>
  <si>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</si>
  <si>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</si>
  <si>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</si>
  <si>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</si>
  <si>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</si>
  <si>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</si>
  <si>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</si>
  <si>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</si>
  <si>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</si>
  <si>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</si>
  <si>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</si>
  <si>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</si>
  <si>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</si>
  <si>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</si>
  <si>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</si>
  <si>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</si>
  <si>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</si>
  <si>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</si>
  <si>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</si>
  <si>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</si>
  <si>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</si>
  <si>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</si>
  <si>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</si>
  <si>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</si>
  <si>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</si>
  <si>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</si>
  <si>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</si>
  <si>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</si>
  <si>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</si>
  <si>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</si>
  <si>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</si>
  <si>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</si>
  <si>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</si>
  <si>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</si>
  <si>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</si>
  <si>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</si>
  <si>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</si>
  <si>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</si>
  <si>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</si>
  <si>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</si>
  <si>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</si>
  <si>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</si>
  <si>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</si>
  <si>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</si>
  <si>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</si>
  <si>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</si>
  <si>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</si>
  <si>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</si>
  <si>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</si>
  <si>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</si>
  <si>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</si>
  <si>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</si>
  <si>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</si>
  <si>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</si>
  <si>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</si>
  <si>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</si>
  <si>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</si>
  <si>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</si>
  <si>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</si>
  <si>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</si>
  <si>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</si>
  <si>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</si>
  <si>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</si>
  <si>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</si>
  <si>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</si>
  <si>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</si>
  <si>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</si>
  <si>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</si>
  <si>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</si>
  <si>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</si>
  <si>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</si>
  <si>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</si>
  <si>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</si>
  <si>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</si>
  <si>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</si>
  <si>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</si>
  <si>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</si>
  <si>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</si>
  <si>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</si>
  <si>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</si>
  <si>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</si>
  <si>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</si>
  <si>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</si>
  <si>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</si>
  <si>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</si>
  <si>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</si>
  <si>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</si>
  <si>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</si>
  <si>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</si>
  <si>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</si>
  <si>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</si>
  <si>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</si>
  <si>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</si>
  <si>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</si>
  <si>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</si>
  <si>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</si>
  <si>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</si>
  <si>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</si>
  <si>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</si>
  <si>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</si>
  <si>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</si>
  <si>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</si>
  <si>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</si>
  <si>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</si>
  <si>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</si>
  <si>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</si>
  <si>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</si>
  <si>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</si>
  <si>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</si>
  <si>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</si>
  <si>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</si>
  <si>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</si>
  <si>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</si>
  <si>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</si>
  <si>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</si>
  <si>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</si>
  <si>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</si>
  <si>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</si>
  <si>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</si>
  <si>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</si>
  <si>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</si>
  <si>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</si>
  <si>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</si>
  <si>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</si>
  <si>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</si>
  <si>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</si>
  <si>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</si>
  <si>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</si>
  <si>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</si>
  <si>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</si>
  <si>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</si>
  <si>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</si>
  <si>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</si>
  <si>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</si>
  <si>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</si>
  <si>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</si>
  <si>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</si>
  <si>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</si>
  <si>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</si>
  <si>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</si>
  <si>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</si>
  <si>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</si>
  <si>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</si>
  <si>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</si>
  <si>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</si>
  <si>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</si>
  <si>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</si>
  <si>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</si>
  <si>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</si>
  <si>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</si>
  <si>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</si>
  <si>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</si>
  <si>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</si>
  <si>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</si>
  <si>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</si>
  <si>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</si>
  <si>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</si>
  <si>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</si>
  <si>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</si>
  <si>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</si>
  <si>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</si>
  <si>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</si>
  <si>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</si>
  <si>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</si>
  <si>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</si>
  <si>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</si>
  <si>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</si>
  <si>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</si>
  <si>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</si>
  <si>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</si>
  <si>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</si>
  <si>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</si>
  <si>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</si>
  <si>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</si>
  <si>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</si>
  <si>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</si>
  <si>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</si>
  <si>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</si>
  <si>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</si>
  <si>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</si>
  <si>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</si>
  <si>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</si>
  <si>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</si>
  <si>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</si>
  <si>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</si>
  <si>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</si>
  <si>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</si>
  <si>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</si>
  <si>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</si>
  <si>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</si>
  <si>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</si>
  <si>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</si>
  <si>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</si>
  <si>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</si>
  <si>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</si>
  <si>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</si>
  <si>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</si>
  <si>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</si>
  <si>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</si>
  <si>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</si>
  <si>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</si>
  <si>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</si>
  <si>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</si>
  <si>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</si>
  <si>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</si>
  <si>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</si>
  <si>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</si>
  <si>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</si>
  <si>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</si>
  <si>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</si>
  <si>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</si>
  <si>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</si>
  <si>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</si>
  <si>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</si>
  <si>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</si>
  <si>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</si>
  <si>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</si>
  <si>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</si>
  <si>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</si>
  <si>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</si>
  <si>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</si>
  <si>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</si>
  <si>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</si>
  <si>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</si>
  <si>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</si>
  <si>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</si>
  <si>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</si>
  <si>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</si>
  <si>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</si>
  <si>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</si>
  <si>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</si>
  <si>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</si>
  <si>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</si>
  <si>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</si>
  <si>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</si>
  <si>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</si>
  <si>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</si>
  <si>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</si>
  <si>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</si>
  <si>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</si>
  <si>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</si>
  <si>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</si>
  <si>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</si>
  <si>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</si>
  <si>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</si>
  <si>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</si>
  <si>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</si>
  <si>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</si>
  <si>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</si>
  <si>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</si>
  <si>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</si>
  <si>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</si>
  <si>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</si>
  <si>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</si>
  <si>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</si>
  <si>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</si>
  <si>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</si>
  <si>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</si>
  <si>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</si>
  <si>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</si>
  <si>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</si>
  <si>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</si>
  <si>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</si>
  <si>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</si>
  <si>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</si>
  <si>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</si>
  <si>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</si>
  <si>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</si>
  <si>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</si>
  <si>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</si>
  <si>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</si>
  <si>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</si>
  <si>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</si>
  <si>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</si>
  <si>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</si>
  <si>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</si>
  <si>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</si>
  <si>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</si>
  <si>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</si>
  <si>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</si>
  <si>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</si>
  <si>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</si>
  <si>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</si>
  <si>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</si>
  <si>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</si>
  <si>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</si>
  <si>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</si>
  <si>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</si>
  <si>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</si>
  <si>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</si>
  <si>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</si>
  <si>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</si>
  <si>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</si>
  <si>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</si>
  <si>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</si>
  <si>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</si>
  <si>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</si>
  <si>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</si>
  <si>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</si>
  <si>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</si>
  <si>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</si>
  <si>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</si>
  <si>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</si>
  <si>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</si>
  <si>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</si>
  <si>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</si>
  <si>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</si>
  <si>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</si>
  <si>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</si>
  <si>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</si>
  <si>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</si>
  <si>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</si>
  <si>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</si>
  <si>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</si>
  <si>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</si>
  <si>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</si>
  <si>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</si>
  <si>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</si>
  <si>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</si>
  <si>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</si>
  <si>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</si>
  <si>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</si>
  <si>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</si>
  <si>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</si>
  <si>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</si>
  <si>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</si>
  <si>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</si>
  <si>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</si>
  <si>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</si>
  <si>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</si>
  <si>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</si>
  <si>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</si>
  <si>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</si>
  <si>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</si>
  <si>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</si>
  <si>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</si>
  <si>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</si>
  <si>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</si>
  <si>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</si>
  <si>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</si>
  <si>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</si>
  <si>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</si>
  <si>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</si>
  <si>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</si>
  <si>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</si>
  <si>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</si>
  <si>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</si>
  <si>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</si>
  <si>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</si>
  <si>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</si>
  <si>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</si>
  <si>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</si>
  <si>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</si>
  <si>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</si>
  <si>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</si>
  <si>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</si>
  <si>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</si>
  <si>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</si>
  <si>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</si>
  <si>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</si>
  <si>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</si>
  <si>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</si>
  <si>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</si>
  <si>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</si>
  <si>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</si>
  <si>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</si>
  <si>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</si>
  <si>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</si>
  <si>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</si>
  <si>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</si>
  <si>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</si>
  <si>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</si>
  <si>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</si>
  <si>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</si>
  <si>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</si>
  <si>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</si>
  <si>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</si>
  <si>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</si>
  <si>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</si>
  <si>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</si>
  <si>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</si>
  <si>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</si>
  <si>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</si>
  <si>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</si>
  <si>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</si>
  <si>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</si>
  <si>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</si>
  <si>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</si>
  <si>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</si>
  <si>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</si>
  <si>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</si>
  <si>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</si>
  <si>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</si>
  <si>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</si>
  <si>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</si>
  <si>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</si>
  <si>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</si>
  <si>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</si>
  <si>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</si>
  <si>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</si>
  <si>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</si>
  <si>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</si>
  <si>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</si>
  <si>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</si>
  <si>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</si>
  <si>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</si>
  <si>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</si>
  <si>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</si>
  <si>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</si>
  <si>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</si>
  <si>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</si>
  <si>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</si>
  <si>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</si>
  <si>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</si>
  <si>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</si>
  <si>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</si>
  <si>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</si>
  <si>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</si>
  <si>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</si>
  <si>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</si>
  <si>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</si>
  <si>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</si>
  <si>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</si>
  <si>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</si>
  <si>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</si>
  <si>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</si>
  <si>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</si>
  <si>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</si>
  <si>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</si>
  <si>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</si>
  <si>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</si>
  <si>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</si>
  <si>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</si>
  <si>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</si>
  <si>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</si>
  <si>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</si>
  <si>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</si>
  <si>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</si>
  <si>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</si>
  <si>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</si>
  <si>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</si>
  <si>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</si>
  <si>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</si>
  <si>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</si>
  <si>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</si>
  <si>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</si>
  <si>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</si>
  <si>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</si>
  <si>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</si>
  <si>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</si>
  <si>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</si>
  <si>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</si>
  <si>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</si>
  <si>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</si>
  <si>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</si>
  <si>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</si>
  <si>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</si>
  <si>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</si>
  <si>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</si>
  <si>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</si>
  <si>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</si>
  <si>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</si>
  <si>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</si>
  <si>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</si>
  <si>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</si>
  <si>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</si>
  <si>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</si>
  <si>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</si>
  <si>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</si>
  <si>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</si>
  <si>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</si>
  <si>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</si>
  <si>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</si>
  <si>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</si>
  <si>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</si>
  <si>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</si>
  <si>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</si>
  <si>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</si>
  <si>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</si>
  <si>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</si>
  <si>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</si>
  <si>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</si>
  <si>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</si>
  <si>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</si>
  <si>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</si>
  <si>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</si>
  <si>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</si>
  <si>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</si>
  <si>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</si>
  <si>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</si>
  <si>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</si>
  <si>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</si>
  <si>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</si>
  <si>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</si>
  <si>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</si>
  <si>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</si>
  <si>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</si>
  <si>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</si>
  <si>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</si>
  <si>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</si>
  <si>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</si>
  <si>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</si>
  <si>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</si>
  <si>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</si>
  <si>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</si>
  <si>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</si>
  <si>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</si>
  <si>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</si>
  <si>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</si>
  <si>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</si>
  <si>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</si>
  <si>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</si>
  <si>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</si>
  <si>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</si>
  <si>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</si>
  <si>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</si>
  <si>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</si>
  <si>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</si>
  <si>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</si>
  <si>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</si>
  <si>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</si>
  <si>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</si>
  <si>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</si>
  <si>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</si>
  <si>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</si>
  <si>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</si>
  <si>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</si>
  <si>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</si>
  <si>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</si>
  <si>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</si>
  <si>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</si>
  <si>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</si>
  <si>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</si>
  <si>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</si>
  <si>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</si>
  <si>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</si>
  <si>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</si>
  <si>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</si>
  <si>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</si>
  <si>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</si>
  <si>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</si>
  <si>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</si>
  <si>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</si>
  <si>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</si>
  <si>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</si>
  <si>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</si>
  <si>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</si>
  <si>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</si>
  <si>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</si>
  <si>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</si>
  <si>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</si>
  <si>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</si>
  <si>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</si>
  <si>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</si>
  <si>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</si>
  <si>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</si>
  <si>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</si>
  <si>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</si>
  <si>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</si>
  <si>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</si>
  <si>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</si>
  <si>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</si>
  <si>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</si>
  <si>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</si>
  <si>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</si>
  <si>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</si>
  <si>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</si>
  <si>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</si>
  <si>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</si>
  <si>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</si>
  <si>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</si>
  <si>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</si>
  <si>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</si>
  <si>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</si>
  <si>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</si>
  <si>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</si>
  <si>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</si>
  <si>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</si>
  <si>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</si>
  <si>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</si>
  <si>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</si>
  <si>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</si>
  <si>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</si>
  <si>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</si>
  <si>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</si>
  <si>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</si>
  <si>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</si>
  <si>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</si>
  <si>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</si>
  <si>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</si>
  <si>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</si>
  <si>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</si>
  <si>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</si>
  <si>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</si>
  <si>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</si>
  <si>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</si>
  <si>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</si>
  <si>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</si>
  <si>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</si>
  <si>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</si>
  <si>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</si>
  <si>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</si>
  <si>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</si>
  <si>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</si>
  <si>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</si>
  <si>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</si>
  <si>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</si>
  <si>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</si>
  <si>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</si>
  <si>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</si>
  <si>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</si>
  <si>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</si>
  <si>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</si>
  <si>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</si>
  <si>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</si>
  <si>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</si>
  <si>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</si>
  <si>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</si>
  <si>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</si>
  <si>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</si>
  <si>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</si>
  <si>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</si>
  <si>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</si>
  <si>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</si>
  <si>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</si>
  <si>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</si>
  <si>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</si>
  <si>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</si>
  <si>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</si>
  <si>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</si>
  <si>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</si>
  <si>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</si>
  <si>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</si>
  <si>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</si>
  <si>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</si>
  <si>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</si>
  <si>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</si>
  <si>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</si>
  <si>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</si>
  <si>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</si>
  <si>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</si>
  <si>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</si>
  <si>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</si>
  <si>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</si>
  <si>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</si>
  <si>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</si>
  <si>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</si>
  <si>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</si>
  <si>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</si>
  <si>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</si>
  <si>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</si>
  <si>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</si>
  <si>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</si>
  <si>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</si>
  <si>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</si>
  <si>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</si>
  <si>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</si>
  <si>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</si>
  <si>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</si>
  <si>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</si>
  <si>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</si>
  <si>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</si>
  <si>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</si>
  <si>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</si>
  <si>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</si>
  <si>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</si>
  <si>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</si>
  <si>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</si>
  <si>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</si>
  <si>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</si>
  <si>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</si>
  <si>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</si>
  <si>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</si>
  <si>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</si>
  <si>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</si>
  <si>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</si>
  <si>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</si>
  <si>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</si>
  <si>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</si>
  <si>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</si>
  <si>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</si>
  <si>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</si>
  <si>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</si>
  <si>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</si>
  <si>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</si>
  <si>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</si>
  <si>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</si>
  <si>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</si>
  <si>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</si>
  <si>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</si>
  <si>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</si>
  <si>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</si>
  <si>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</si>
  <si>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</si>
  <si>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</si>
  <si>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</si>
  <si>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</si>
  <si>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</si>
  <si>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</si>
  <si>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</si>
  <si>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</si>
  <si>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</si>
  <si>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</si>
  <si>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</si>
  <si>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</si>
  <si>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</si>
  <si>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</si>
  <si>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</si>
  <si>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</si>
  <si>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</si>
  <si>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</si>
  <si>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</si>
  <si>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</si>
  <si>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</si>
  <si>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</si>
  <si>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</si>
  <si>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</si>
  <si>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</si>
  <si>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</si>
  <si>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</si>
  <si>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</si>
  <si>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</si>
  <si>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</si>
  <si>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</si>
  <si>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</si>
  <si>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</si>
  <si>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</si>
  <si>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</si>
  <si>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</si>
  <si>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</si>
  <si>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</si>
  <si>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</si>
  <si>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</si>
  <si>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</si>
  <si>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</si>
  <si>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</si>
  <si>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</si>
  <si>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</si>
  <si>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</si>
  <si>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</si>
  <si>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</si>
  <si>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</si>
  <si>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</si>
  <si>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</si>
  <si>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</si>
  <si>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</si>
  <si>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</si>
  <si>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</si>
  <si>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</si>
  <si>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</si>
  <si>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</si>
  <si>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</si>
  <si>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</si>
  <si>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</si>
  <si>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</si>
  <si>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</si>
  <si>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</si>
  <si>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</si>
  <si>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</si>
  <si>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</si>
  <si>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</si>
  <si>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</si>
  <si>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</si>
  <si>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</si>
  <si>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</si>
  <si>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</si>
  <si>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</si>
  <si>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</si>
  <si>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</si>
  <si>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</si>
  <si>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</si>
  <si>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</si>
  <si>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</si>
  <si>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</si>
  <si>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</si>
  <si>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</si>
  <si>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</si>
  <si>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</si>
  <si>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</si>
  <si>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</si>
  <si>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</si>
  <si>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</si>
  <si>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</si>
  <si>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</si>
  <si>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</si>
  <si>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</si>
  <si>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</si>
  <si>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</si>
  <si>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</si>
  <si>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</si>
  <si>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</si>
  <si>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</si>
  <si>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</si>
  <si>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</si>
  <si>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</si>
  <si>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</si>
  <si>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</si>
  <si>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</si>
  <si>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</si>
  <si>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</si>
  <si>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</si>
  <si>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</si>
  <si>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</si>
  <si>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</si>
  <si>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</si>
  <si>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</si>
  <si>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</si>
  <si>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</si>
  <si>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</si>
  <si>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</si>
  <si>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</si>
  <si>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</si>
  <si>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</si>
  <si>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</si>
  <si>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</si>
  <si>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</si>
  <si>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</si>
  <si>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</si>
  <si>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</si>
  <si>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</si>
  <si>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</si>
  <si>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</si>
  <si>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</si>
  <si>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</si>
  <si>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</si>
  <si>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</si>
  <si>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</si>
  <si>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</si>
  <si>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</si>
  <si>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</si>
  <si>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</si>
  <si>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</si>
  <si>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</si>
  <si>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</si>
  <si>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</si>
  <si>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</si>
  <si>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</si>
  <si>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</si>
  <si>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</si>
  <si>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</si>
  <si>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</si>
  <si>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</si>
  <si>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</si>
  <si>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</si>
  <si>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</si>
  <si>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</si>
  <si>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</si>
  <si>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</si>
  <si>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</si>
  <si>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</si>
  <si>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</si>
  <si>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</si>
  <si>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</si>
  <si>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</si>
  <si>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</si>
  <si>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</si>
  <si>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</si>
  <si>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</si>
  <si>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</si>
  <si>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</si>
  <si>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</si>
  <si>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</si>
  <si>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</si>
  <si>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</si>
  <si>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</si>
  <si>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</si>
  <si>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</si>
  <si>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</si>
  <si>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</si>
  <si>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</si>
  <si>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</si>
  <si>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</si>
  <si>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</si>
  <si>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</si>
  <si>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</si>
  <si>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</si>
  <si>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</si>
  <si>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</si>
  <si>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</si>
  <si>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</si>
  <si>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</si>
  <si>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</si>
  <si>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</si>
  <si>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</si>
  <si>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</si>
  <si>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</si>
  <si>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</si>
  <si>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</si>
  <si>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</si>
  <si>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</si>
  <si>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</si>
  <si>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</si>
  <si>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</si>
  <si>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</si>
  <si>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</si>
  <si>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</si>
  <si>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</si>
  <si>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</si>
  <si>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</si>
  <si>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</si>
  <si>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</si>
  <si>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</si>
  <si>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</si>
  <si>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</si>
  <si>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</si>
  <si>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</si>
  <si>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</si>
  <si>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</si>
  <si>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</si>
  <si>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</si>
  <si>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</si>
  <si>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</si>
  <si>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</si>
  <si>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</si>
  <si>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</si>
  <si>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</si>
  <si>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</si>
  <si>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</si>
  <si>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</si>
  <si>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</si>
  <si>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</si>
  <si>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</si>
  <si>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</si>
  <si>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</si>
  <si>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</si>
  <si>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</si>
  <si>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</si>
  <si>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</si>
  <si>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</si>
  <si>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</si>
  <si>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</si>
  <si>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</si>
  <si>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</si>
  <si>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</si>
  <si>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</si>
  <si>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</si>
  <si>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</si>
  <si>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</si>
  <si>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</si>
  <si>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</si>
  <si>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</si>
  <si>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</si>
  <si>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</si>
  <si>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</si>
  <si>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</si>
  <si>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</si>
  <si>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</si>
  <si>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</si>
  <si>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</si>
  <si>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</si>
  <si>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</si>
  <si>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</si>
  <si>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</si>
  <si>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</si>
  <si>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</si>
  <si>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</si>
  <si>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</si>
  <si>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</si>
  <si>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</si>
  <si>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</si>
  <si>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</si>
  <si>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</si>
  <si>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</si>
  <si>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</si>
  <si>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</si>
  <si>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</si>
  <si>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</si>
  <si>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</si>
  <si>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</si>
  <si>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</si>
  <si>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</si>
  <si>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</si>
  <si>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</si>
  <si>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</si>
  <si>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</si>
  <si>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</si>
  <si>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</si>
  <si>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</si>
  <si>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</si>
  <si>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</si>
  <si>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</si>
  <si>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</si>
  <si>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</si>
  <si>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</si>
  <si>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</si>
  <si>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</si>
  <si>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</si>
  <si>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</si>
  <si>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</si>
  <si>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</si>
  <si>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</si>
  <si>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</si>
  <si>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</si>
  <si>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</si>
  <si>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</si>
  <si>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</si>
  <si>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</si>
  <si>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</si>
  <si>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</si>
  <si>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</si>
  <si>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</si>
  <si>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</si>
  <si>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</si>
  <si>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</si>
  <si>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</si>
  <si>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</si>
  <si>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</si>
  <si>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</si>
  <si>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</si>
  <si>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</si>
  <si>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</si>
  <si>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</si>
  <si>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</si>
  <si>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</si>
  <si>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</si>
  <si>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</si>
  <si>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</si>
  <si>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</si>
  <si>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</si>
  <si>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</si>
  <si>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</si>
  <si>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</si>
  <si>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</si>
  <si>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</si>
  <si>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</si>
  <si>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</si>
  <si>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</si>
  <si>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</si>
  <si>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</si>
  <si>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</si>
  <si>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</si>
  <si>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</si>
  <si>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</si>
  <si>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</si>
  <si>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</si>
  <si>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</si>
  <si>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</si>
  <si>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</si>
  <si>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</si>
  <si>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</si>
  <si>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</si>
  <si>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</si>
  <si>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</si>
  <si>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</si>
  <si>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</si>
  <si>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</si>
  <si>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</si>
  <si>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</si>
  <si>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</si>
  <si>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</si>
  <si>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</si>
  <si>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</si>
  <si>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</si>
  <si>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</si>
  <si>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</si>
  <si>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</si>
  <si>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</si>
  <si>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</si>
  <si>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</si>
  <si>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</si>
  <si>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</si>
  <si>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</si>
  <si>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</si>
  <si>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</si>
  <si>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</si>
  <si>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</si>
  <si>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</si>
  <si>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</si>
  <si>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</si>
  <si>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</si>
  <si>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</si>
  <si>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</si>
  <si>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</si>
  <si>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</si>
  <si>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</si>
  <si>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</si>
  <si>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</si>
  <si>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</si>
  <si>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</si>
  <si>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</si>
  <si>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</si>
  <si>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</si>
  <si>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</si>
  <si>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</si>
  <si>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</si>
  <si>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</si>
  <si>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</si>
  <si>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</si>
  <si>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</si>
  <si>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</si>
  <si>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</si>
  <si>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</si>
  <si>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</si>
  <si>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</si>
  <si>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</si>
  <si>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</si>
  <si>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</si>
  <si>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</si>
  <si>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</si>
  <si>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</si>
  <si>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</si>
  <si>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</si>
  <si>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</si>
  <si>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</si>
  <si>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</si>
  <si>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</si>
  <si>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</si>
  <si>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</si>
  <si>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</si>
  <si>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</si>
  <si>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</si>
  <si>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</si>
  <si>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</si>
  <si>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</si>
  <si>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</si>
  <si>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</si>
  <si>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</si>
  <si>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</si>
  <si>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</si>
  <si>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</si>
  <si>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</si>
  <si>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</si>
  <si>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</si>
  <si>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</si>
  <si>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</si>
  <si>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</si>
  <si>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</si>
  <si>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</si>
  <si>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</si>
  <si>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</si>
  <si>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</si>
  <si>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</si>
  <si>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</si>
  <si>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</si>
  <si>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</si>
  <si>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</si>
  <si>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</si>
  <si>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</si>
  <si>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</si>
  <si>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</si>
  <si>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</si>
  <si>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</si>
  <si>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</si>
  <si>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</si>
  <si>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</si>
  <si>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</si>
  <si>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</si>
  <si>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</si>
  <si>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</si>
  <si>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</si>
  <si>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</si>
  <si>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</si>
  <si>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</si>
  <si>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</si>
  <si>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</si>
  <si>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</si>
  <si>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</si>
  <si>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</si>
  <si>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</si>
  <si>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</si>
  <si>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</si>
  <si>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</si>
  <si>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</si>
  <si>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</si>
  <si>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</si>
  <si>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</si>
  <si>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</si>
  <si>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</si>
  <si>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</si>
  <si>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</si>
  <si>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</si>
  <si>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</si>
  <si>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</si>
  <si>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</si>
  <si>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</si>
  <si>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</si>
  <si>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</si>
  <si>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</si>
  <si>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</si>
  <si>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</si>
  <si>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</si>
  <si>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</si>
  <si>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</si>
  <si>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</si>
  <si>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</si>
  <si>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</si>
  <si>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</si>
  <si>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</si>
  <si>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</si>
  <si>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</si>
  <si>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</si>
  <si>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</si>
  <si>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</si>
  <si>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</si>
  <si>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</si>
  <si>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</si>
  <si>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</si>
  <si>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</si>
  <si>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</si>
  <si>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</si>
  <si>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</si>
  <si>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</si>
  <si>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</si>
  <si>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</si>
  <si>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</si>
  <si>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</si>
  <si>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</si>
  <si>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</si>
  <si>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</si>
  <si>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</si>
  <si>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</si>
  <si>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</si>
  <si>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</si>
  <si>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</si>
  <si>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</si>
  <si>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</si>
  <si>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</si>
  <si>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</si>
  <si>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</si>
  <si>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</si>
  <si>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</si>
  <si>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</si>
  <si>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</si>
  <si>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</si>
  <si>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</si>
  <si>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</si>
  <si>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</si>
  <si>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</si>
  <si>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</si>
  <si>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</si>
  <si>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</si>
  <si>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</si>
  <si>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</si>
  <si>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</si>
  <si>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</si>
  <si>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</si>
  <si>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</si>
  <si>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</si>
  <si>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</si>
  <si>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</si>
  <si>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</si>
  <si>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</si>
  <si>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</si>
  <si>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</si>
  <si>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</si>
  <si>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</si>
  <si>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</si>
  <si>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</si>
  <si>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</si>
  <si>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</si>
  <si>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</si>
  <si>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</si>
  <si>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</si>
  <si>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</si>
  <si>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</si>
  <si>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</si>
  <si>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</si>
  <si>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</si>
  <si>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</si>
  <si>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</si>
  <si>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</si>
  <si>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</si>
  <si>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</si>
  <si>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</si>
  <si>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</si>
  <si>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</si>
  <si>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</si>
  <si>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</si>
  <si>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</si>
  <si>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</si>
  <si>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</si>
  <si>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</si>
  <si>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</si>
  <si>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</si>
  <si>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</si>
  <si>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</si>
  <si>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</si>
  <si>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</si>
  <si>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</si>
  <si>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</si>
  <si>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</si>
  <si>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</si>
  <si>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</si>
  <si>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</si>
  <si>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</si>
  <si>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</si>
  <si>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</si>
  <si>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</si>
  <si>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</si>
  <si>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</si>
  <si>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</si>
  <si>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</si>
  <si>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</si>
  <si>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</si>
  <si>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</si>
  <si>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</si>
  <si>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</si>
  <si>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</si>
  <si>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</si>
  <si>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</si>
  <si>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</si>
  <si>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</si>
  <si>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</si>
  <si>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</si>
  <si>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</si>
  <si>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</si>
  <si>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</si>
  <si>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</si>
  <si>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</si>
  <si>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</si>
  <si>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</si>
  <si>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</si>
  <si>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</si>
  <si>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</si>
  <si>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</si>
  <si>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</si>
  <si>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</si>
  <si>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</si>
  <si>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</si>
  <si>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</si>
  <si>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</si>
  <si>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</si>
  <si>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</si>
  <si>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</si>
  <si>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</si>
  <si>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</si>
  <si>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</si>
  <si>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</si>
  <si>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</si>
  <si>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</si>
  <si>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</si>
  <si>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</si>
  <si>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</si>
  <si>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</si>
  <si>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</si>
  <si>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</si>
  <si>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</si>
  <si>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</si>
  <si>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</si>
  <si>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</si>
  <si>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</si>
  <si>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</si>
  <si>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</si>
  <si>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</si>
  <si>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</si>
  <si>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</si>
  <si>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</si>
  <si>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</si>
  <si>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</si>
  <si>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</si>
  <si>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</si>
  <si>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</si>
  <si>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</si>
  <si>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</si>
  <si>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</si>
  <si>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</si>
  <si>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</si>
  <si>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</si>
  <si>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</si>
  <si>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</si>
  <si>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</si>
  <si>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</si>
  <si>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</si>
  <si>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</si>
  <si>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</si>
  <si>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</si>
  <si>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</si>
  <si>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</si>
  <si>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</si>
  <si>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</si>
  <si>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</si>
  <si>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</si>
  <si>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</si>
  <si>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</si>
  <si>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</si>
  <si>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</si>
  <si>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</si>
  <si>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</si>
  <si>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</si>
  <si>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</si>
  <si>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</si>
  <si>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</si>
  <si>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</si>
  <si>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</si>
  <si>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</si>
  <si>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</si>
  <si>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</si>
  <si>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</si>
  <si>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</si>
  <si>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</si>
  <si>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</si>
  <si>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</si>
  <si>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</si>
  <si>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</si>
  <si>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</si>
  <si>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</si>
  <si>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</si>
  <si>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</si>
  <si>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</si>
  <si>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</si>
  <si>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</si>
  <si>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</si>
  <si>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</si>
  <si>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</si>
  <si>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</si>
  <si>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</si>
  <si>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</si>
  <si>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</si>
  <si>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</si>
  <si>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</si>
  <si>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</si>
  <si>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</si>
  <si>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</si>
  <si>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</si>
  <si>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</si>
  <si>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</si>
  <si>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</si>
  <si>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</si>
  <si>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</si>
  <si>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</si>
  <si>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</si>
  <si>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</si>
  <si>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</si>
  <si>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</si>
  <si>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</si>
  <si>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</si>
  <si>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</si>
  <si>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</si>
  <si>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</si>
  <si>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</si>
  <si>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</si>
  <si>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</si>
  <si>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</si>
  <si>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</si>
  <si>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</si>
  <si>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</si>
  <si>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</si>
  <si>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</si>
  <si>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</si>
  <si>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</si>
  <si>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</si>
  <si>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</si>
  <si>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</si>
  <si>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</si>
  <si>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</si>
  <si>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</si>
  <si>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</si>
  <si>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</si>
  <si>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</si>
  <si>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</si>
  <si>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</si>
  <si>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</si>
  <si>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</si>
  <si>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</si>
  <si>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</si>
  <si>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</si>
  <si>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</si>
  <si>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</si>
  <si>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</si>
  <si>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</si>
  <si>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</si>
  <si>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</si>
  <si>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</si>
  <si>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</si>
  <si>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</si>
  <si>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</si>
  <si>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</si>
  <si>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</si>
  <si>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</si>
  <si>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</si>
  <si>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</si>
  <si>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</si>
  <si>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</si>
  <si>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</si>
  <si>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</si>
  <si>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</si>
  <si>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</si>
  <si>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</si>
  <si>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</si>
  <si>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</si>
  <si>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</si>
  <si>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</si>
  <si>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</si>
  <si>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</si>
  <si>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</si>
  <si>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</si>
  <si>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</si>
  <si>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</si>
  <si>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</si>
  <si>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</si>
  <si>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</si>
  <si>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</si>
  <si>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</si>
  <si>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</si>
  <si>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</si>
  <si>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</si>
  <si>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</si>
  <si>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</si>
  <si>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</si>
  <si>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</si>
  <si>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</si>
  <si>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</si>
  <si>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</si>
  <si>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</si>
  <si>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</si>
  <si>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</si>
  <si>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</si>
  <si>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</si>
  <si>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</si>
  <si>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</si>
  <si>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</si>
  <si>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</si>
  <si>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</si>
  <si>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</si>
  <si>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</si>
  <si>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</si>
  <si>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</si>
  <si>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</si>
  <si>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</si>
  <si>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</si>
  <si>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</si>
  <si>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</si>
  <si>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</si>
  <si>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</si>
  <si>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</si>
  <si>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</si>
  <si>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</si>
  <si>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</si>
  <si>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</si>
  <si>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</si>
  <si>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</si>
  <si>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</si>
  <si>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</si>
  <si>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</si>
  <si>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</si>
  <si>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</si>
  <si>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</si>
  <si>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</si>
  <si>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</si>
  <si>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</si>
  <si>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</si>
  <si>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</si>
  <si>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</si>
  <si>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</si>
  <si>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</si>
  <si>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</si>
  <si>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</si>
  <si>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</si>
  <si>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</si>
  <si>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</si>
  <si>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</si>
  <si>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</si>
  <si>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</si>
  <si>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</si>
  <si>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</si>
  <si>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</si>
  <si>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</si>
  <si>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</si>
  <si>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</si>
  <si>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</si>
  <si>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</si>
  <si>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</si>
  <si>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</si>
  <si>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</si>
  <si>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</si>
  <si>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</si>
  <si>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</si>
  <si>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</si>
  <si>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</si>
  <si>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</si>
  <si>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</si>
  <si>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</si>
  <si>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</si>
  <si>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</si>
  <si>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</si>
  <si>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</si>
  <si>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</si>
  <si>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</si>
  <si>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</si>
  <si>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</si>
  <si>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</si>
  <si>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</si>
  <si>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</si>
  <si>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</si>
  <si>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</si>
  <si>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</si>
  <si>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</si>
  <si>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</si>
  <si>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</si>
  <si>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</si>
  <si>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</si>
  <si>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</si>
  <si>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</si>
  <si>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</si>
  <si>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</si>
  <si>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</si>
  <si>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</si>
  <si>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</si>
  <si>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</si>
  <si>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</si>
  <si>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</si>
  <si>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</si>
  <si>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</si>
  <si>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</si>
  <si>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</si>
  <si>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</si>
  <si>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</si>
  <si>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</si>
  <si>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</si>
  <si>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</si>
  <si>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</si>
  <si>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</si>
  <si>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</si>
  <si>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</si>
  <si>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</si>
  <si>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</si>
  <si>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</si>
  <si>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</si>
  <si>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</si>
  <si>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</si>
  <si>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</si>
  <si>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</si>
  <si>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</si>
  <si>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</si>
  <si>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</si>
  <si>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</si>
  <si>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</si>
  <si>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</si>
  <si>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</si>
  <si>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</si>
  <si>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</si>
  <si>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</si>
  <si>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</si>
  <si>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</si>
  <si>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</si>
  <si>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</si>
  <si>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</si>
  <si>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</si>
  <si>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</si>
  <si>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</si>
  <si>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</si>
  <si>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</si>
  <si>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</si>
  <si>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</si>
  <si>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</si>
  <si>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</si>
  <si>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</si>
  <si>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</si>
  <si>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</si>
  <si>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</si>
  <si>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</si>
  <si>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</si>
  <si>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</si>
  <si>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</si>
  <si>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</si>
  <si>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</si>
  <si>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</si>
  <si>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</si>
  <si>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</si>
  <si>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</si>
  <si>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</si>
  <si>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</si>
  <si>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</si>
  <si>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</si>
  <si>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</si>
  <si>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</si>
  <si>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</si>
  <si>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</si>
  <si>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</si>
  <si>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</si>
  <si>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</si>
  <si>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</si>
  <si>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</si>
  <si>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</si>
  <si>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</si>
  <si>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</si>
  <si>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</si>
  <si>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</si>
  <si>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</si>
  <si>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</si>
  <si>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</si>
  <si>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</si>
  <si>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</si>
  <si>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</si>
  <si>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</si>
  <si>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</si>
  <si>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</si>
  <si>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</si>
  <si>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</si>
  <si>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</si>
  <si>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</si>
  <si>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</si>
  <si>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</si>
  <si>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</si>
  <si>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</si>
  <si>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</si>
  <si>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</si>
  <si>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</si>
  <si>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</si>
  <si>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</si>
  <si>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</si>
  <si>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</si>
  <si>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</si>
  <si>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</si>
  <si>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</si>
  <si>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</si>
  <si>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</si>
  <si>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</si>
  <si>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</si>
  <si>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</si>
  <si>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</si>
  <si>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</si>
  <si>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</si>
  <si>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</si>
  <si>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</si>
  <si>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</si>
  <si>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</si>
  <si>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</si>
  <si>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</si>
  <si>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</si>
  <si>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</si>
  <si>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</si>
  <si>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</si>
  <si>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</si>
  <si>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</si>
  <si>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</si>
  <si>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</si>
  <si>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</si>
  <si>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</si>
  <si>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</si>
  <si>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</si>
  <si>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</si>
  <si>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</si>
  <si>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</si>
  <si>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</si>
  <si>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</si>
  <si>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</si>
  <si>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</si>
  <si>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</si>
  <si>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</si>
  <si>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</si>
  <si>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</si>
  <si>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</si>
  <si>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</si>
  <si>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</si>
  <si>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</si>
  <si>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</si>
  <si>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</si>
  <si>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</si>
  <si>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</si>
  <si>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</si>
  <si>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</si>
  <si>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</si>
  <si>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</si>
  <si>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</si>
  <si>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</si>
  <si>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</si>
  <si>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</si>
  <si>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</si>
  <si>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</si>
  <si>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</si>
  <si>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</si>
  <si>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</si>
  <si>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</si>
  <si>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</si>
  <si>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</si>
  <si>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</si>
  <si>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</si>
  <si>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</si>
  <si>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</si>
  <si>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</si>
  <si>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</si>
  <si>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</si>
  <si>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</si>
  <si>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</si>
  <si>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</si>
  <si>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</si>
  <si>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</si>
  <si>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</si>
  <si>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</si>
  <si>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</si>
  <si>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</si>
  <si>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</si>
  <si>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</si>
  <si>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</si>
  <si>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</si>
  <si>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</si>
  <si>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</si>
  <si>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</si>
  <si>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</si>
  <si>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</si>
  <si>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</si>
  <si>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</si>
  <si>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</si>
  <si>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</si>
  <si>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</si>
  <si>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</si>
  <si>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</si>
  <si>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</si>
  <si>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</si>
  <si>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</si>
  <si>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</si>
  <si>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</si>
  <si>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</si>
  <si>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</si>
  <si>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</si>
  <si>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</si>
  <si>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</si>
  <si>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</si>
  <si>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</si>
  <si>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</si>
  <si>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</si>
  <si>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</si>
  <si>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</si>
  <si>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</si>
  <si>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</si>
  <si>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</si>
  <si>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</si>
  <si>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</si>
  <si>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</si>
  <si>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</si>
  <si>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</si>
  <si>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</si>
  <si>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</si>
  <si>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</si>
  <si>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</si>
  <si>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</si>
  <si>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</si>
  <si>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</si>
  <si>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</si>
  <si>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</si>
  <si>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</si>
  <si>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</si>
  <si>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</si>
  <si>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</si>
  <si>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</si>
  <si>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</si>
  <si>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</si>
  <si>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</si>
  <si>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</si>
  <si>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</si>
  <si>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</si>
  <si>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</si>
  <si>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</si>
  <si>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</si>
  <si>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</si>
  <si>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</si>
  <si>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</si>
  <si>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</si>
  <si>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</si>
  <si>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</si>
  <si>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</si>
  <si>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</si>
  <si>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</si>
  <si>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</si>
  <si>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</si>
  <si>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</si>
  <si>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</si>
  <si>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</si>
  <si>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</si>
  <si>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</si>
  <si>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</si>
  <si>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</si>
  <si>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</si>
  <si>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</si>
  <si>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</si>
  <si>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</si>
  <si>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</si>
  <si>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</si>
  <si>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</si>
  <si>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</si>
  <si>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</si>
  <si>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</si>
  <si>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</si>
  <si>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</si>
  <si>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</si>
  <si>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</si>
  <si>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</si>
  <si>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</si>
  <si>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</si>
  <si>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</si>
  <si>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</si>
  <si>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</si>
  <si>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</si>
  <si>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</si>
  <si>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</si>
  <si>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</si>
  <si>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</si>
  <si>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</si>
  <si>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</si>
  <si>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</si>
  <si>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</si>
  <si>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</si>
  <si>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</si>
  <si>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</si>
  <si>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</si>
  <si>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</si>
  <si>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</si>
  <si>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</si>
  <si>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</si>
  <si>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</si>
  <si>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</si>
  <si>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</si>
  <si>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</si>
  <si>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</si>
  <si>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</si>
  <si>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</si>
  <si>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</si>
  <si>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</si>
  <si>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</si>
  <si>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</si>
  <si>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</si>
  <si>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</si>
  <si>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</si>
  <si>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</si>
  <si>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</si>
  <si>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</si>
  <si>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</si>
  <si>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</si>
  <si>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</si>
  <si>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</si>
  <si>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</si>
  <si>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</si>
  <si>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</si>
  <si>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</si>
  <si>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</si>
  <si>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</si>
  <si>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</si>
  <si>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</si>
  <si>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</si>
  <si>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</si>
  <si>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</si>
  <si>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</si>
  <si>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</si>
  <si>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</si>
  <si>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</si>
  <si>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</si>
  <si>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</si>
  <si>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</si>
  <si>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</si>
  <si>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</si>
  <si>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</si>
  <si>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</si>
  <si>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</si>
  <si>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</si>
  <si>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</si>
  <si>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</si>
  <si>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</si>
  <si>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</si>
  <si>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</si>
  <si>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</si>
  <si>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</si>
  <si>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</si>
  <si>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</si>
  <si>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</si>
  <si>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</si>
  <si>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</si>
  <si>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</si>
  <si>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</si>
  <si>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</si>
  <si>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</si>
  <si>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</si>
  <si>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</si>
  <si>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</si>
  <si>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</si>
  <si>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</si>
  <si>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</si>
  <si>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</si>
  <si>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</si>
  <si>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</si>
  <si>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</si>
  <si>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</si>
  <si>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</si>
  <si>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</si>
  <si>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</si>
  <si>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</si>
  <si>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</si>
  <si>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</si>
  <si>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</si>
  <si>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</si>
  <si>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</si>
  <si>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</si>
  <si>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</si>
  <si>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</si>
  <si>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</si>
  <si>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</si>
  <si>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</si>
  <si>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</si>
  <si>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</si>
  <si>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</si>
  <si>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</si>
  <si>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</si>
  <si>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</si>
  <si>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</si>
  <si>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</si>
  <si>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</si>
  <si>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</si>
  <si>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</si>
  <si>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</si>
  <si>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</si>
  <si>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</si>
  <si>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</si>
  <si>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</si>
  <si>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</si>
  <si>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</si>
  <si>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</si>
  <si>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</si>
  <si>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</si>
  <si>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</si>
  <si>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</si>
  <si>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</si>
  <si>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</si>
  <si>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</si>
  <si>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</si>
  <si>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</si>
  <si>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</si>
  <si>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</si>
  <si>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</si>
  <si>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</si>
  <si>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</si>
  <si>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</si>
  <si>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</si>
  <si>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</si>
  <si>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</si>
  <si>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</si>
  <si>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</si>
  <si>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</si>
  <si>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</si>
  <si>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</si>
  <si>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</si>
  <si>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</si>
  <si>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</si>
  <si>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</si>
  <si>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</si>
  <si>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</si>
  <si>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</si>
  <si>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</si>
  <si>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</si>
  <si>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</si>
  <si>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</si>
  <si>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</si>
  <si>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</si>
  <si>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</si>
  <si>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</si>
  <si>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</si>
  <si>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</si>
  <si>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</si>
  <si>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</si>
  <si>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</si>
  <si>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</si>
  <si>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</si>
  <si>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</si>
  <si>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</si>
  <si>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</si>
  <si>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</si>
  <si>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</si>
  <si>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</si>
  <si>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</si>
  <si>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</si>
  <si>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</si>
  <si>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</si>
  <si>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</si>
  <si>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</si>
  <si>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</si>
  <si>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</si>
  <si>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</si>
  <si>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</si>
  <si>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</si>
  <si>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</si>
  <si>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</si>
  <si>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</si>
  <si>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</si>
  <si>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</si>
  <si>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</si>
  <si>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</si>
  <si>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</si>
  <si>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</si>
  <si>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</si>
  <si>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</si>
  <si>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</si>
  <si>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</si>
  <si>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</si>
  <si>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</si>
  <si>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</si>
  <si>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</si>
  <si>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</si>
  <si>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</si>
  <si>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</si>
  <si>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</si>
  <si>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</si>
  <si>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</si>
  <si>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</si>
  <si>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</si>
  <si>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</si>
  <si>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</si>
  <si>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</si>
  <si>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</si>
  <si>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</si>
  <si>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</si>
  <si>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</si>
  <si>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</si>
  <si>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</si>
  <si>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</si>
  <si>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</si>
  <si>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</si>
  <si>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</si>
  <si>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</si>
  <si>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</si>
  <si>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</si>
  <si>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</si>
  <si>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</si>
  <si>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</si>
  <si>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</si>
  <si>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</si>
  <si>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</si>
  <si>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</si>
  <si>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</si>
  <si>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</si>
  <si>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</si>
  <si>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</si>
  <si>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</si>
  <si>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</si>
  <si>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</si>
  <si>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</si>
  <si>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</si>
  <si>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</si>
  <si>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</si>
  <si>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</si>
  <si>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</si>
  <si>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</si>
  <si>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</si>
  <si>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</si>
  <si>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</si>
  <si>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</si>
  <si>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</si>
  <si>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</si>
  <si>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</si>
  <si>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</si>
  <si>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</si>
  <si>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</si>
  <si>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</si>
  <si>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</si>
  <si>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</si>
  <si>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</si>
  <si>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</si>
  <si>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</si>
  <si>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</si>
  <si>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</si>
  <si>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</si>
  <si>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</si>
  <si>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</si>
  <si>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</si>
  <si>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</si>
  <si>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</si>
  <si>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</si>
  <si>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</si>
  <si>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</si>
  <si>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</si>
  <si>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</si>
  <si>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</si>
  <si>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</si>
  <si>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</si>
  <si>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</si>
  <si>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</si>
  <si>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</si>
  <si>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</si>
  <si>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</si>
  <si>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</si>
  <si>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</si>
  <si>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</si>
  <si>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</si>
  <si>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</si>
  <si>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</si>
  <si>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</si>
  <si>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</si>
  <si>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</si>
  <si>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</si>
  <si>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</si>
  <si>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</si>
  <si>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</si>
  <si>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</si>
  <si>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</si>
  <si>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</si>
  <si>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</si>
  <si>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</si>
  <si>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</si>
  <si>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</si>
  <si>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</si>
  <si>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</si>
  <si>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</si>
  <si>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</si>
  <si>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</si>
  <si>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</si>
  <si>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</si>
  <si>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</si>
  <si>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</si>
  <si>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</si>
  <si>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</si>
  <si>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</si>
  <si>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</si>
  <si>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</si>
  <si>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</si>
  <si>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</si>
  <si>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</si>
  <si>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</si>
  <si>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</si>
  <si>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</si>
  <si>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</si>
  <si>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</si>
  <si>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</si>
  <si>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</si>
  <si>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</si>
  <si>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</si>
  <si>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</si>
  <si>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</si>
  <si>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</si>
  <si>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</si>
  <si>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</si>
  <si>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</si>
  <si>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</si>
  <si>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</si>
  <si>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</si>
  <si>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</si>
  <si>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</si>
  <si>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</si>
  <si>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</si>
  <si>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</si>
  <si>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</si>
  <si>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</si>
  <si>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</si>
  <si>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</si>
  <si>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</si>
  <si>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</si>
  <si>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</si>
  <si>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</si>
  <si>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</si>
  <si>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</si>
  <si>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</si>
  <si>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</si>
  <si>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</si>
  <si>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</si>
  <si>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</si>
  <si>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</si>
  <si>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</si>
  <si>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</si>
  <si>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</si>
  <si>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</si>
  <si>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</si>
  <si>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</si>
  <si>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</si>
  <si>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</si>
  <si>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</si>
  <si>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</si>
  <si>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</si>
  <si>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</si>
  <si>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</si>
  <si>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</si>
  <si>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</si>
  <si>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</si>
  <si>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</si>
  <si>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</si>
  <si>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</si>
  <si>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</si>
  <si>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</si>
  <si>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</si>
  <si>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</si>
  <si>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</si>
  <si>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</si>
  <si>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</si>
  <si>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</si>
  <si>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</si>
  <si>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</si>
  <si>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</si>
  <si>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</si>
  <si>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</si>
  <si>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</si>
  <si>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</si>
  <si>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</si>
  <si>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</si>
  <si>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</si>
  <si>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</si>
  <si>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</si>
  <si>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</si>
  <si>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</si>
  <si>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</si>
  <si>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</si>
  <si>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</si>
  <si>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</si>
  <si>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</si>
  <si>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</si>
  <si>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</si>
  <si>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</si>
  <si>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</si>
  <si>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</si>
  <si>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</si>
  <si>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</si>
  <si>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</si>
  <si>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</si>
  <si>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</si>
  <si>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</si>
  <si>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</si>
  <si>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</si>
  <si>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</si>
  <si>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</si>
  <si>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</si>
  <si>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</si>
  <si>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</si>
  <si>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</si>
  <si>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</si>
  <si>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</si>
  <si>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</si>
  <si>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</si>
  <si>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</si>
  <si>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</si>
  <si>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</si>
  <si>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</si>
  <si>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</si>
  <si>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</si>
  <si>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</si>
  <si>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</si>
  <si>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</si>
  <si>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</si>
  <si>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</si>
  <si>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</si>
  <si>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</si>
  <si>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</si>
  <si>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</si>
  <si>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</si>
  <si>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</si>
  <si>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</si>
  <si>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</si>
  <si>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</si>
  <si>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</si>
  <si>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</si>
  <si>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</si>
  <si>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</si>
  <si>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</si>
  <si>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</si>
  <si>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</si>
  <si>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</si>
  <si>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</si>
  <si>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</si>
  <si>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</si>
  <si>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</si>
  <si>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</si>
  <si>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</si>
  <si>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</si>
  <si>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</si>
  <si>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</si>
  <si>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</si>
  <si>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</si>
  <si>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</si>
  <si>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</si>
  <si>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</si>
  <si>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</si>
  <si>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</si>
  <si>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</si>
  <si>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</si>
  <si>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</si>
  <si>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</si>
  <si>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</si>
  <si>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</si>
  <si>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</si>
  <si>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</si>
  <si>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</si>
  <si>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</si>
  <si>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</si>
  <si>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</si>
  <si>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</si>
  <si>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</si>
  <si>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</si>
  <si>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</si>
  <si>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</si>
  <si>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</si>
  <si>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</si>
  <si>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</si>
  <si>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</si>
  <si>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</si>
  <si>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</si>
  <si>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</si>
  <si>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</si>
  <si>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</si>
  <si>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</si>
  <si>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</si>
  <si>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</si>
  <si>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</si>
  <si>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</si>
  <si>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</si>
  <si>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</si>
  <si>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</si>
  <si>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</si>
  <si>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</si>
  <si>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</si>
  <si>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</si>
  <si>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</si>
  <si>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</si>
  <si>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</si>
  <si>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</si>
  <si>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</si>
  <si>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</si>
  <si>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</si>
  <si>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</si>
  <si>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</si>
  <si>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</si>
  <si>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</si>
  <si>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</si>
  <si>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</si>
  <si>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</si>
  <si>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</si>
  <si>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</si>
  <si>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</si>
  <si>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</si>
  <si>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</si>
  <si>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</si>
  <si>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</si>
  <si>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</si>
  <si>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</si>
  <si>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</si>
  <si>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</si>
  <si>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</si>
  <si>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</si>
  <si>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</si>
  <si>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</si>
  <si>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</si>
  <si>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</si>
  <si>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</si>
  <si>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</si>
  <si>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</si>
  <si>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</si>
  <si>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</si>
  <si>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</si>
  <si>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</si>
  <si>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</si>
  <si>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</si>
  <si>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</si>
  <si>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</si>
  <si>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</si>
  <si>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</si>
  <si>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</si>
  <si>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</si>
  <si>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</si>
  <si>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</si>
  <si>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</si>
  <si>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</si>
  <si>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</si>
  <si>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</si>
  <si>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</si>
  <si>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</si>
  <si>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</si>
  <si>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</si>
  <si>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</si>
  <si>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</si>
  <si>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</si>
  <si>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</si>
  <si>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</si>
  <si>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</si>
  <si>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</si>
  <si>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</si>
  <si>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</si>
  <si>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</si>
  <si>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</si>
  <si>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</si>
  <si>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</si>
  <si>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</si>
  <si>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</si>
  <si>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</si>
  <si>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</si>
  <si>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</si>
  <si>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</si>
  <si>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</si>
  <si>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</si>
  <si>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</si>
  <si>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</si>
  <si>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</si>
  <si>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</si>
  <si>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</si>
  <si>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</si>
  <si>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</si>
  <si>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</si>
  <si>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</si>
  <si>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</si>
  <si>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</si>
  <si>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</si>
  <si>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</si>
  <si>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</si>
  <si>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</si>
  <si>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</si>
  <si>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</si>
  <si>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</si>
  <si>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</si>
  <si>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</si>
  <si>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</si>
  <si>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</si>
  <si>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</si>
  <si>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</si>
  <si>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</si>
  <si>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</si>
  <si>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</si>
  <si>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</si>
  <si>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</si>
  <si>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</si>
  <si>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</si>
  <si>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</si>
  <si>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</si>
  <si>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</si>
  <si>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</si>
  <si>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</si>
  <si>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</si>
  <si>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</si>
  <si>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</si>
  <si>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</si>
  <si>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</si>
  <si>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</si>
  <si>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</si>
  <si>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</si>
  <si>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</si>
  <si>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</si>
  <si>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</si>
  <si>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</si>
  <si>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</si>
  <si>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</si>
  <si>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</si>
  <si>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</si>
  <si>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</si>
  <si>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</si>
  <si>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</si>
  <si>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</si>
  <si>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</si>
  <si>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</si>
  <si>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</si>
  <si>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</si>
  <si>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</si>
  <si>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</si>
  <si>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</si>
  <si>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</si>
  <si>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</si>
  <si>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</si>
  <si>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</si>
  <si>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</si>
  <si>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</si>
  <si>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</si>
  <si>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</si>
  <si>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</si>
  <si>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</si>
  <si>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</si>
  <si>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</si>
  <si>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</si>
  <si>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</si>
  <si>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</si>
  <si>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</si>
  <si>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</si>
  <si>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</si>
  <si>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</si>
  <si>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</si>
  <si>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</si>
  <si>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</si>
  <si>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</si>
  <si>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</si>
  <si>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</si>
  <si>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</si>
  <si>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</si>
  <si>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</si>
  <si>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</si>
  <si>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</si>
  <si>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</si>
  <si>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</si>
  <si>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</si>
  <si>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</si>
  <si>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</si>
  <si>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</si>
  <si>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</si>
  <si>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</si>
  <si>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</si>
  <si>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</si>
  <si>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</si>
  <si>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</si>
  <si>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</si>
  <si>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</si>
  <si>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</si>
  <si>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</si>
  <si>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</si>
  <si>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</si>
  <si>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</si>
  <si>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</si>
  <si>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</si>
  <si>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</si>
  <si>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</si>
  <si>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</si>
  <si>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</si>
  <si>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</si>
  <si>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</si>
  <si>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</si>
  <si>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</si>
  <si>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</si>
  <si>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</si>
  <si>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</si>
  <si>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</si>
  <si>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</si>
  <si>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</si>
  <si>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</si>
  <si>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</si>
  <si>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</si>
  <si>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</si>
  <si>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</si>
  <si>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</si>
  <si>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</si>
  <si>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</si>
  <si>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</si>
  <si>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</si>
  <si>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</si>
  <si>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</si>
  <si>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</si>
  <si>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</si>
  <si>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</si>
  <si>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</si>
  <si>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</si>
  <si>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</si>
  <si>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</si>
  <si>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</si>
  <si>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</si>
  <si>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</si>
  <si>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</si>
  <si>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</si>
  <si>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</si>
  <si>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</si>
  <si>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</si>
  <si>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</si>
  <si>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</si>
  <si>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</si>
  <si>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</si>
  <si>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</si>
  <si>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</si>
  <si>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</si>
  <si>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</si>
  <si>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</si>
  <si>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</si>
  <si>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</si>
  <si>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</si>
  <si>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</si>
  <si>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</si>
  <si>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</si>
  <si>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</si>
  <si>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</si>
  <si>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</si>
  <si>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</si>
  <si>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</si>
  <si>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</si>
  <si>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</si>
  <si>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</si>
  <si>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</si>
  <si>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</si>
  <si>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</si>
  <si>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</si>
  <si>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</si>
  <si>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</si>
  <si>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</si>
  <si>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</si>
  <si>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</si>
  <si>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</si>
  <si>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</si>
  <si>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</si>
  <si>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</si>
  <si>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</si>
  <si>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</si>
  <si>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</si>
  <si>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</si>
  <si>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</si>
  <si>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</si>
  <si>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</si>
  <si>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</si>
  <si>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</si>
  <si>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</si>
  <si>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</si>
  <si>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</si>
  <si>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</si>
  <si>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</si>
  <si>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</si>
  <si>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</si>
  <si>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</si>
  <si>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</si>
  <si>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</si>
  <si>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</si>
  <si>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</si>
  <si>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</si>
  <si>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</si>
  <si>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</si>
  <si>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</si>
  <si>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</si>
  <si>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</si>
  <si>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</si>
  <si>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</si>
  <si>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</si>
  <si>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</si>
  <si>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</si>
  <si>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</si>
  <si>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</si>
  <si>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</si>
  <si>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</si>
  <si>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</si>
  <si>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</si>
  <si>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</si>
  <si>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</si>
  <si>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</si>
  <si>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</si>
  <si>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</si>
  <si>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</si>
  <si>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</si>
  <si>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</si>
  <si>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</si>
  <si>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</si>
  <si>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</si>
  <si>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</si>
  <si>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</si>
  <si>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</si>
  <si>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</si>
  <si>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</si>
  <si>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</si>
  <si>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</si>
  <si>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</si>
  <si>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</si>
  <si>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</si>
  <si>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</si>
  <si>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</si>
  <si>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</si>
  <si>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</si>
  <si>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</si>
  <si>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</si>
  <si>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</si>
  <si>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</si>
  <si>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</si>
  <si>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</si>
  <si>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</si>
  <si>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</si>
  <si>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</si>
  <si>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</si>
  <si>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</si>
  <si>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</si>
  <si>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</si>
  <si>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</si>
  <si>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</si>
  <si>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</si>
  <si>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</si>
  <si>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</si>
  <si>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</si>
  <si>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</si>
  <si>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</si>
  <si>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</si>
  <si>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</si>
  <si>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</si>
  <si>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</si>
  <si>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</si>
  <si>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</si>
  <si>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</si>
  <si>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</si>
  <si>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</si>
  <si>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</si>
  <si>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</si>
  <si>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</si>
  <si>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</si>
  <si>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</si>
  <si>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</si>
  <si>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</si>
  <si>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</si>
  <si>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</si>
  <si>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</si>
  <si>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</si>
  <si>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</si>
  <si>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</si>
  <si>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</si>
  <si>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</si>
  <si>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</si>
  <si>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</si>
  <si>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</si>
  <si>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</si>
  <si>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</si>
  <si>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</si>
  <si>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</si>
  <si>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</si>
  <si>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</si>
  <si>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</si>
  <si>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</si>
  <si>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</si>
  <si>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</si>
  <si>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</si>
  <si>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</si>
  <si>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</si>
  <si>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</si>
  <si>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</si>
  <si>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</si>
  <si>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</si>
  <si>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</si>
  <si>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</si>
  <si>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</si>
  <si>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</si>
  <si>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</si>
  <si>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</si>
  <si>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</si>
  <si>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</si>
  <si>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</si>
  <si>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</si>
  <si>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</si>
  <si>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</si>
  <si>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</si>
  <si>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</si>
  <si>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</si>
  <si>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</si>
  <si>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</si>
  <si>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</si>
  <si>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</si>
  <si>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</si>
  <si>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</si>
  <si>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</si>
  <si>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</si>
  <si>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</si>
  <si>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</si>
  <si>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</si>
  <si>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</si>
  <si>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</si>
  <si>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</si>
  <si>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</si>
  <si>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</si>
  <si>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</si>
  <si>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</si>
  <si>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</si>
  <si>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</si>
  <si>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</si>
  <si>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</si>
  <si>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</si>
  <si>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</si>
  <si>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</si>
  <si>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</si>
  <si>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</si>
  <si>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</si>
  <si>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</si>
  <si>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</si>
  <si>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</si>
  <si>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</si>
  <si>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</si>
  <si>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</si>
  <si>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</si>
  <si>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</si>
  <si>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</si>
  <si>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</si>
  <si>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</si>
  <si>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</si>
  <si>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</si>
  <si>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</si>
  <si>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</si>
  <si>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</si>
  <si>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</si>
  <si>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</si>
  <si>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</si>
  <si>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</si>
  <si>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</si>
  <si>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</si>
  <si>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</si>
  <si>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</si>
  <si>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</si>
  <si>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</si>
  <si>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</si>
  <si>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</si>
  <si>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</si>
  <si>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</si>
  <si>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</si>
  <si>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</si>
  <si>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</si>
  <si>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</si>
  <si>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</si>
  <si>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</si>
  <si>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</si>
  <si>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</si>
  <si>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</si>
  <si>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</si>
  <si>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</si>
  <si>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</si>
  <si>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</si>
  <si>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</si>
  <si>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</si>
  <si>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</si>
  <si>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</si>
  <si>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</si>
  <si>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</si>
  <si>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</si>
  <si>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</si>
  <si>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</si>
  <si>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</si>
  <si>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</si>
  <si>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</si>
  <si>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</si>
  <si>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</si>
  <si>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</si>
  <si>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</si>
  <si>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</si>
  <si>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</si>
  <si>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</si>
  <si>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</si>
  <si>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</si>
  <si>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</si>
  <si>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</si>
  <si>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</si>
  <si>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</si>
  <si>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</si>
  <si>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</si>
  <si>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</si>
  <si>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</si>
  <si>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</si>
  <si>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</si>
  <si>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</si>
  <si>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</si>
  <si>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</si>
  <si>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</si>
  <si>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</si>
  <si>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</si>
  <si>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</si>
  <si>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</si>
  <si>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</si>
  <si>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</si>
  <si>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</si>
  <si>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</si>
  <si>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</si>
  <si>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</si>
  <si>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</si>
  <si>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</si>
  <si>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</si>
  <si>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</si>
  <si>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</si>
  <si>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</si>
  <si>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</si>
  <si>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</si>
  <si>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</si>
  <si>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</si>
  <si>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</si>
  <si>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</si>
  <si>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</si>
  <si>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</si>
  <si>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</si>
  <si>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</si>
  <si>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</si>
  <si>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</si>
  <si>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</si>
  <si>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</si>
  <si>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</si>
  <si>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</si>
  <si>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</si>
  <si>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</si>
  <si>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</si>
  <si>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</si>
  <si>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</si>
  <si>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</si>
  <si>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</si>
  <si>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</si>
  <si>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</si>
  <si>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</si>
  <si>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</si>
  <si>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</si>
  <si>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</si>
  <si>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</si>
  <si>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</si>
  <si>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</si>
  <si>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</si>
  <si>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</si>
  <si>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</si>
  <si>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</si>
  <si>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</si>
  <si>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</si>
  <si>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</si>
  <si>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</si>
  <si>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</si>
  <si>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</si>
  <si>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</si>
  <si>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</si>
  <si>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</si>
  <si>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</si>
  <si>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</si>
  <si>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</si>
  <si>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</si>
  <si>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</si>
  <si>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</si>
  <si>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</si>
  <si>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</si>
  <si>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</si>
  <si>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</si>
  <si>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</si>
  <si>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</si>
  <si>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</si>
  <si>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</si>
  <si>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</si>
  <si>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</si>
  <si>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</si>
  <si>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</si>
  <si>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</si>
  <si>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</si>
  <si>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</si>
  <si>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</si>
  <si>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</si>
  <si>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</si>
  <si>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</si>
  <si>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</si>
  <si>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</si>
  <si>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</si>
  <si>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</si>
  <si>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</si>
  <si>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</si>
  <si>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</si>
  <si>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</si>
  <si>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</si>
  <si>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</si>
  <si>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</si>
  <si>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</si>
  <si>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</si>
  <si>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</si>
  <si>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</si>
  <si>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</si>
  <si>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</si>
  <si>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</si>
  <si>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</si>
  <si>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</si>
  <si>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</si>
  <si>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</si>
  <si>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</si>
  <si>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</si>
  <si>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</si>
  <si>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</si>
  <si>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</si>
  <si>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</si>
  <si>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</si>
  <si>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</si>
  <si>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</si>
  <si>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</si>
  <si>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</si>
  <si>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</si>
  <si>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</si>
  <si>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</si>
  <si>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</si>
  <si>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</si>
  <si>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</si>
  <si>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</si>
  <si>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</si>
  <si>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</si>
  <si>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</si>
  <si>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</si>
  <si>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</si>
  <si>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</si>
  <si>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</si>
  <si>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</si>
  <si>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</si>
  <si>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</si>
  <si>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</si>
  <si>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</si>
  <si>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</si>
  <si>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</si>
  <si>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</si>
  <si>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</si>
  <si>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</si>
  <si>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</si>
  <si>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</si>
  <si>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</si>
  <si>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</si>
  <si>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</si>
  <si>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</si>
  <si>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</si>
  <si>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</si>
  <si>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</si>
  <si>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</si>
  <si>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</si>
  <si>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</si>
  <si>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</si>
  <si>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</si>
  <si>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</si>
  <si>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</si>
  <si>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</si>
  <si>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</si>
  <si>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</si>
  <si>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</si>
  <si>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</si>
  <si>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</si>
  <si>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</si>
  <si>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</si>
  <si>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</si>
  <si>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</si>
  <si>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</si>
  <si>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</si>
  <si>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</si>
  <si>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</si>
  <si>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</si>
  <si>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</si>
  <si>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</si>
  <si>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</si>
  <si>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</si>
  <si>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</si>
  <si>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</si>
  <si>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</si>
  <si>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</si>
  <si>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</si>
  <si>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</si>
  <si>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</si>
  <si>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</si>
  <si>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</si>
  <si>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</si>
  <si>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</si>
  <si>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</si>
  <si>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</si>
  <si>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</si>
  <si>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</si>
  <si>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</si>
  <si>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</si>
  <si>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</si>
  <si>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</si>
  <si>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</si>
  <si>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</si>
  <si>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</si>
  <si>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</si>
  <si>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</si>
  <si>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</si>
  <si>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</si>
  <si>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</si>
  <si>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</si>
  <si>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</si>
  <si>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</si>
  <si>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</si>
  <si>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</si>
  <si>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</si>
  <si>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</si>
  <si>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</si>
  <si>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</si>
  <si>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</si>
  <si>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</si>
  <si>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</si>
  <si>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</si>
  <si>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</si>
  <si>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</si>
  <si>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</si>
  <si>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</si>
  <si>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</si>
  <si>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</si>
  <si>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</si>
  <si>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</si>
  <si>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</si>
  <si>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</si>
  <si>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</si>
  <si>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</si>
  <si>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</si>
  <si>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</si>
  <si>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</si>
  <si>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</si>
  <si>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</si>
  <si>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</si>
  <si>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</si>
  <si>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</si>
  <si>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</si>
  <si>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</si>
  <si>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</si>
  <si>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</si>
  <si>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</si>
  <si>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</si>
  <si>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</si>
  <si>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</si>
  <si>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</si>
  <si>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</si>
  <si>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</si>
  <si>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</si>
  <si>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</si>
  <si>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</si>
  <si>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</si>
  <si>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</si>
  <si>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</si>
  <si>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</si>
  <si>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</si>
  <si>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</si>
  <si>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</si>
  <si>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</si>
  <si>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</si>
  <si>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</si>
  <si>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</si>
  <si>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</si>
  <si>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</si>
  <si>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</si>
  <si>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</si>
  <si>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</si>
  <si>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</si>
  <si>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</si>
  <si>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</si>
  <si>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</si>
  <si>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</si>
  <si>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</si>
  <si>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</si>
  <si>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</si>
  <si>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</si>
  <si>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</si>
  <si>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</si>
  <si>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</si>
  <si>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</si>
  <si>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</si>
  <si>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</si>
  <si>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</si>
  <si>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</si>
  <si>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</si>
  <si>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</si>
  <si>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</si>
  <si>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</si>
  <si>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</si>
  <si>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</si>
  <si>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</si>
  <si>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</si>
  <si>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</si>
  <si>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</si>
  <si>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</si>
  <si>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</si>
  <si>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</si>
  <si>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</si>
  <si>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</si>
  <si>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</si>
  <si>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</si>
  <si>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</si>
  <si>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</si>
  <si>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</si>
  <si>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</si>
  <si>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</si>
  <si>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</si>
  <si>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</si>
  <si>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</si>
  <si>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</si>
  <si>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</si>
  <si>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</si>
  <si>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</si>
  <si>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</si>
  <si>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</si>
  <si>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</si>
  <si>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</si>
  <si>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</si>
  <si>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</si>
  <si>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</si>
  <si>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</si>
  <si>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</si>
  <si>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</si>
  <si>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</si>
  <si>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</si>
  <si>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</si>
  <si>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</si>
  <si>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</si>
  <si>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</si>
  <si>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</si>
  <si>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</si>
  <si>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</si>
  <si>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</si>
  <si>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</si>
  <si>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</si>
  <si>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</si>
  <si>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</si>
  <si>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</si>
  <si>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</si>
  <si>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</si>
  <si>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</si>
  <si>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</si>
  <si>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</si>
  <si>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</si>
  <si>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</si>
  <si>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</si>
  <si>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</si>
  <si>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</si>
  <si>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</si>
  <si>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</si>
  <si>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</si>
  <si>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</si>
  <si>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</si>
  <si>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</si>
  <si>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</si>
  <si>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</si>
  <si>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</si>
  <si>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</si>
  <si>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</si>
  <si>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</si>
  <si>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</si>
  <si>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</si>
  <si>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</si>
  <si>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</si>
  <si>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</si>
  <si>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</si>
  <si>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</si>
  <si>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</si>
  <si>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</si>
  <si>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</si>
  <si>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</si>
  <si>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</si>
  <si>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</si>
  <si>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</si>
  <si>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</si>
  <si>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</si>
  <si>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</si>
  <si>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</si>
  <si>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</si>
  <si>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</si>
  <si>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</si>
  <si>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</si>
  <si>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</si>
  <si>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</si>
  <si>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</si>
  <si>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</si>
  <si>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</si>
  <si>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</si>
  <si>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</si>
  <si>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</si>
  <si>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</si>
  <si>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</si>
  <si>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</si>
  <si>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</si>
  <si>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</si>
  <si>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</si>
  <si>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</si>
  <si>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</si>
  <si>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</si>
  <si>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</si>
  <si>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</si>
  <si>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</si>
  <si>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</si>
  <si>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</si>
  <si>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</si>
  <si>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</si>
  <si>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</si>
  <si>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</si>
  <si>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</si>
  <si>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</si>
  <si>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</si>
  <si>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</si>
  <si>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</si>
  <si>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</si>
  <si>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</si>
  <si>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</si>
  <si>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</si>
  <si>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</si>
  <si>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</si>
  <si>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</si>
  <si>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</si>
  <si>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</si>
  <si>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</si>
  <si>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</si>
  <si>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</si>
  <si>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</si>
  <si>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</si>
  <si>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</si>
  <si>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</si>
  <si>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</si>
  <si>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</si>
  <si>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</si>
  <si>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</si>
  <si>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</si>
  <si>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</si>
  <si>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</si>
  <si>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</si>
  <si>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</si>
  <si>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</si>
  <si>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</si>
  <si>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</si>
  <si>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</si>
  <si>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</si>
  <si>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</si>
  <si>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</si>
  <si>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</si>
  <si>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</si>
  <si>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</si>
  <si>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</si>
  <si>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</si>
  <si>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</si>
  <si>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</si>
  <si>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</si>
  <si>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</si>
  <si>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</si>
  <si>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</si>
  <si>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</si>
  <si>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</si>
  <si>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</si>
  <si>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</si>
  <si>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</si>
  <si>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</si>
  <si>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</si>
  <si>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</si>
  <si>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</si>
  <si>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</si>
  <si>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</si>
  <si>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</si>
  <si>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</si>
  <si>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</si>
  <si>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</si>
  <si>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</si>
  <si>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</si>
  <si>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</si>
  <si>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</si>
  <si>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</si>
  <si>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</si>
  <si>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</si>
  <si>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</si>
  <si>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</si>
  <si>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</si>
  <si>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</si>
  <si>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</si>
  <si>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</si>
  <si>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</si>
  <si>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</si>
  <si>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</si>
  <si>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</si>
  <si>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</si>
  <si>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</si>
  <si>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</si>
  <si>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</si>
  <si>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</si>
  <si>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</si>
  <si>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</si>
  <si>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</si>
  <si>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</si>
  <si>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</si>
  <si>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</si>
  <si>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</si>
  <si>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</si>
  <si>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</si>
  <si>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</si>
  <si>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</si>
  <si>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</si>
  <si>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</si>
  <si>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</si>
  <si>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</si>
  <si>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</si>
  <si>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</si>
  <si>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</si>
  <si>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</si>
  <si>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</si>
  <si>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</si>
  <si>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</si>
  <si>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</si>
  <si>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</si>
  <si>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</si>
  <si>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</si>
  <si>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</si>
  <si>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</si>
  <si>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</si>
  <si>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</si>
  <si>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</si>
  <si>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</si>
  <si>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</si>
  <si>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</si>
  <si>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</si>
  <si>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</si>
  <si>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</si>
  <si>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</si>
  <si>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</si>
  <si>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</si>
  <si>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</si>
  <si>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</si>
  <si>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</si>
  <si>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</si>
  <si>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</si>
  <si>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</si>
  <si>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</si>
  <si>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</si>
  <si>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</si>
  <si>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</si>
  <si>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</si>
  <si>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</si>
  <si>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</si>
  <si>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</si>
  <si>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</si>
  <si>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</si>
  <si>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</si>
  <si>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</si>
  <si>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</si>
  <si>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</si>
  <si>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</si>
  <si>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</si>
  <si>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</si>
  <si>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</si>
  <si>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</si>
  <si>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</si>
  <si>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</si>
  <si>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</si>
  <si>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</si>
  <si>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</si>
  <si>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</si>
  <si>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</si>
  <si>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</si>
  <si>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</si>
  <si>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</si>
  <si>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</si>
  <si>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</si>
  <si>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</si>
  <si>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</si>
  <si>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</si>
  <si>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</si>
  <si>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</si>
  <si>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</si>
  <si>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</si>
  <si>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</si>
  <si>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</si>
  <si>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</si>
  <si>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</si>
  <si>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</si>
  <si>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</si>
  <si>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</si>
  <si>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</si>
  <si>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</si>
  <si>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</si>
  <si>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</si>
  <si>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</si>
  <si>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</si>
  <si>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</si>
  <si>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</si>
  <si>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</si>
  <si>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</si>
  <si>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</si>
  <si>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</si>
  <si>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</si>
  <si>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</si>
  <si>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</si>
  <si>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</si>
  <si>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</si>
  <si>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</si>
  <si>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</si>
  <si>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</si>
  <si>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</si>
  <si>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</si>
  <si>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</si>
  <si>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</si>
  <si>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</si>
  <si>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</si>
  <si>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</si>
  <si>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</si>
  <si>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</si>
  <si>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</si>
  <si>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</si>
  <si>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</si>
  <si>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</si>
  <si>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</si>
  <si>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</si>
  <si>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</si>
  <si>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</si>
  <si>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</si>
  <si>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</si>
  <si>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</si>
  <si>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</si>
  <si>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</si>
  <si>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</si>
  <si>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</si>
  <si>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</si>
  <si>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</si>
  <si>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</si>
  <si>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</si>
  <si>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</si>
  <si>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</si>
  <si>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</si>
  <si>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</si>
  <si>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</si>
  <si>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</si>
  <si>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</si>
  <si>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</si>
  <si>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</si>
  <si>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</si>
  <si>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</si>
  <si>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</si>
  <si>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</si>
  <si>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</si>
  <si>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</si>
  <si>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</si>
  <si>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</si>
  <si>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</si>
  <si>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</si>
  <si>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</si>
  <si>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</si>
  <si>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</si>
  <si>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</si>
  <si>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</si>
  <si>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</si>
  <si>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</si>
  <si>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</si>
  <si>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</si>
  <si>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</si>
  <si>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</si>
  <si>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</si>
  <si>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</si>
  <si>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</si>
  <si>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</si>
  <si>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</si>
  <si>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</si>
  <si>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</si>
  <si>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</si>
  <si>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</si>
  <si>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</si>
  <si>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</si>
  <si>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</si>
  <si>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</si>
  <si>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</si>
  <si>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</si>
  <si>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</si>
  <si>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</si>
  <si>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</si>
  <si>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</si>
  <si>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</si>
  <si>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</si>
  <si>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</si>
  <si>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</si>
  <si>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</si>
  <si>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</si>
  <si>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</si>
  <si>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</si>
  <si>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</si>
  <si>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</si>
  <si>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</si>
  <si>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</si>
  <si>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</si>
  <si>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</si>
  <si>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</si>
  <si>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</si>
  <si>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</si>
  <si>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</si>
  <si>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</si>
  <si>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</si>
  <si>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</si>
  <si>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</si>
  <si>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</si>
  <si>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</si>
  <si>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</si>
  <si>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</si>
  <si>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</si>
  <si>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</si>
  <si>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</si>
  <si>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</si>
  <si>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</si>
  <si>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</si>
  <si>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</si>
  <si>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</si>
  <si>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</si>
  <si>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</si>
  <si>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</si>
  <si>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</si>
  <si>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</si>
  <si>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</si>
  <si>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</si>
  <si>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</si>
  <si>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</si>
  <si>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</si>
  <si>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</si>
  <si>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</si>
  <si>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</si>
  <si>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</si>
  <si>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</si>
  <si>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</si>
  <si>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</si>
  <si>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</si>
  <si>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</si>
  <si>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</si>
  <si>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</si>
  <si>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</si>
  <si>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</si>
  <si>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</si>
  <si>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</si>
  <si>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</si>
  <si>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</si>
  <si>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</si>
  <si>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</si>
  <si>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</si>
  <si>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</si>
  <si>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</si>
  <si>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</si>
  <si>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</si>
  <si>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</si>
  <si>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</si>
  <si>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</si>
  <si>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</si>
  <si>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</si>
  <si>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</si>
  <si>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</si>
  <si>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</si>
  <si>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</si>
  <si>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</si>
  <si>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</si>
  <si>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</si>
  <si>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</si>
  <si>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</si>
  <si>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</si>
  <si>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</si>
  <si>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</si>
  <si>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</si>
  <si>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</si>
  <si>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</si>
  <si>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</si>
  <si>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</si>
  <si>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</si>
  <si>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</si>
  <si>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</si>
  <si>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</si>
  <si>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</si>
  <si>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</si>
  <si>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</si>
  <si>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</si>
  <si>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</si>
  <si>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</si>
  <si>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</si>
  <si>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</si>
  <si>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</si>
  <si>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</si>
  <si>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</si>
  <si>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</si>
  <si>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</si>
  <si>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</si>
  <si>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</si>
  <si>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</si>
  <si>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</si>
  <si>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</si>
  <si>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</si>
  <si>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</si>
  <si>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</si>
  <si>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</si>
  <si>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</si>
  <si>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</si>
  <si>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</si>
  <si>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</si>
  <si>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</si>
  <si>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</si>
  <si>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</si>
  <si>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</si>
  <si>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</si>
  <si>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</si>
  <si>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</si>
  <si>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</si>
  <si>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</si>
  <si>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</si>
  <si>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</si>
  <si>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</si>
  <si>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</si>
  <si>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</si>
  <si>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</si>
  <si>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</si>
  <si>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</si>
  <si>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</si>
  <si>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</si>
  <si>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</si>
  <si>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</si>
  <si>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</si>
  <si>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</si>
  <si>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</si>
  <si>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</si>
  <si>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</si>
  <si>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</si>
  <si>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</si>
  <si>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</si>
  <si>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</si>
  <si>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</si>
  <si>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</si>
  <si>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</si>
  <si>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</si>
  <si>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</si>
  <si>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</si>
  <si>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</si>
  <si>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</si>
  <si>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</si>
  <si>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</si>
  <si>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</si>
  <si>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</si>
  <si>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</si>
  <si>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</si>
  <si>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</si>
  <si>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</si>
  <si>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</si>
  <si>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</si>
  <si>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</si>
  <si>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</si>
  <si>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</si>
  <si>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</si>
  <si>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</si>
  <si>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</si>
  <si>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</si>
  <si>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</si>
  <si>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</si>
  <si>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</si>
  <si>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</si>
  <si>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</si>
  <si>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</si>
  <si>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</si>
  <si>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</si>
  <si>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</si>
  <si>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</si>
  <si>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</si>
  <si>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</si>
  <si>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</si>
  <si>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</si>
  <si>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</si>
  <si>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</si>
  <si>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</si>
  <si>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</si>
  <si>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</si>
  <si>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</si>
  <si>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</si>
  <si>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</si>
  <si>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</si>
  <si>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</si>
  <si>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</si>
  <si>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</si>
  <si>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</si>
  <si>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</si>
  <si>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</si>
  <si>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</si>
  <si>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</si>
  <si>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</si>
  <si>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</si>
  <si>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</si>
  <si>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</si>
  <si>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</si>
  <si>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</si>
  <si>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</si>
  <si>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</si>
  <si>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</si>
  <si>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</si>
  <si>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</si>
  <si>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</si>
  <si>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</si>
  <si>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</si>
  <si>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</si>
  <si>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</si>
  <si>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</si>
  <si>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</si>
  <si>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</si>
  <si>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</si>
  <si>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</si>
  <si>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</si>
  <si>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</si>
  <si>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</si>
  <si>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</si>
  <si>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</si>
  <si>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</si>
  <si>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</si>
  <si>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</si>
  <si>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</si>
  <si>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</si>
  <si>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</si>
  <si>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</si>
  <si>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</si>
  <si>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</si>
  <si>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</si>
  <si>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</si>
  <si>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</si>
  <si>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</si>
  <si>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</si>
  <si>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</si>
  <si>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</si>
  <si>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</si>
  <si>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</si>
  <si>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</si>
  <si>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</si>
  <si>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</si>
  <si>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</si>
  <si>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</si>
  <si>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</si>
  <si>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</si>
  <si>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</si>
  <si>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</si>
  <si>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</si>
  <si>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</si>
  <si>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</si>
  <si>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</si>
  <si>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</si>
  <si>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</si>
  <si>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</si>
  <si>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</si>
  <si>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</si>
  <si>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</si>
  <si>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</si>
  <si>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</si>
  <si>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</si>
  <si>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</si>
  <si>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</si>
  <si>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</si>
  <si>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</si>
  <si>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</si>
  <si>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</si>
  <si>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</si>
  <si>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</si>
  <si>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</si>
  <si>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</si>
  <si>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</si>
  <si>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</si>
  <si>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</si>
  <si>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</si>
  <si>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</si>
  <si>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</si>
  <si>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</si>
  <si>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</si>
  <si>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</si>
  <si>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</si>
  <si>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</si>
  <si>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</si>
  <si>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</si>
  <si>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</si>
  <si>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</si>
  <si>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</si>
  <si>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</si>
  <si>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</si>
  <si>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</si>
  <si>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</si>
  <si>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</si>
  <si>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</si>
  <si>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</si>
  <si>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</si>
  <si>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</si>
  <si>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</si>
  <si>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</si>
  <si>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</si>
  <si>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</si>
  <si>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</si>
  <si>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</si>
  <si>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</si>
  <si>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</si>
  <si>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</si>
  <si>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</si>
  <si>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</si>
  <si>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</si>
  <si>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</si>
  <si>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</si>
  <si>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</si>
  <si>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</si>
  <si>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</si>
  <si>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</si>
  <si>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</si>
  <si>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</si>
  <si>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</si>
  <si>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</si>
  <si>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</si>
  <si>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</si>
  <si>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</si>
  <si>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</si>
  <si>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</si>
  <si>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</si>
  <si>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</si>
  <si>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</si>
  <si>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</si>
  <si>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</si>
  <si>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</si>
  <si>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</si>
  <si>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</si>
  <si>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</si>
  <si>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</si>
  <si>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</si>
  <si>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</si>
  <si>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</si>
  <si>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</si>
  <si>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</si>
  <si>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</si>
  <si>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</si>
  <si>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</si>
  <si>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</si>
  <si>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</si>
  <si>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</si>
  <si>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</si>
  <si>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</si>
  <si>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</si>
  <si>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</si>
  <si>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</si>
  <si>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</si>
  <si>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</si>
  <si>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</si>
  <si>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</si>
  <si>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</si>
  <si>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</si>
  <si>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</si>
  <si>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</si>
  <si>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</si>
  <si>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</si>
  <si>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</si>
  <si>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</si>
  <si>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</si>
  <si>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</si>
  <si>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</si>
  <si>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</si>
  <si>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</si>
  <si>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</si>
  <si>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</si>
  <si>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</si>
  <si>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</si>
  <si>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</si>
  <si>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</si>
  <si>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</si>
  <si>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</si>
  <si>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</si>
  <si>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</si>
  <si>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</si>
  <si>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</si>
  <si>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</si>
  <si>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</si>
  <si>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</si>
  <si>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</si>
  <si>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</si>
  <si>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</si>
  <si>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</si>
  <si>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</si>
  <si>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</si>
  <si>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</si>
  <si>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</si>
  <si>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</si>
  <si>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</si>
  <si>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</si>
  <si>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</si>
  <si>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</si>
  <si>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</si>
  <si>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</si>
  <si>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</si>
  <si>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</si>
  <si>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</si>
  <si>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</si>
  <si>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</si>
  <si>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</si>
  <si>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</si>
  <si>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</si>
  <si>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</si>
  <si>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</si>
  <si>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</si>
  <si>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</si>
  <si>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</si>
  <si>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</si>
  <si>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</si>
  <si>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</si>
  <si>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</si>
  <si>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</si>
  <si>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</si>
  <si>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</si>
  <si>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</si>
  <si>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</si>
  <si>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</si>
  <si>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</si>
  <si>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</si>
  <si>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</si>
  <si>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</si>
  <si>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</si>
  <si>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</si>
  <si>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</si>
  <si>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</si>
  <si>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</si>
  <si>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</si>
  <si>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</si>
  <si>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</si>
  <si>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</si>
  <si>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</si>
  <si>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</si>
  <si>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</si>
  <si>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</si>
  <si>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</si>
  <si>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</si>
  <si>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</si>
  <si>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</si>
  <si>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</si>
  <si>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</si>
  <si>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</si>
  <si>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</si>
  <si>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</si>
  <si>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</si>
  <si>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</si>
  <si>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</si>
  <si>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</si>
  <si>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</si>
  <si>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</si>
  <si>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</si>
  <si>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</si>
  <si>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</si>
  <si>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</si>
  <si>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</si>
  <si>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</si>
  <si>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</si>
  <si>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</si>
  <si>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</si>
  <si>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</si>
  <si>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</si>
  <si>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</si>
  <si>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</si>
  <si>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</si>
  <si>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</si>
  <si>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</si>
  <si>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</si>
  <si>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</si>
  <si>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</si>
  <si>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</si>
  <si>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</si>
  <si>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</si>
  <si>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</si>
  <si>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</si>
  <si>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</si>
  <si>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</si>
  <si>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</si>
  <si>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</si>
  <si>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</si>
  <si>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</si>
  <si>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</si>
  <si>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</si>
  <si>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</si>
  <si>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</si>
  <si>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</si>
  <si>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</si>
  <si>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</si>
  <si>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</si>
  <si>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</si>
  <si>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</si>
  <si>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</si>
  <si>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</si>
  <si>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</si>
  <si>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</si>
  <si>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</si>
  <si>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</si>
  <si>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</si>
  <si>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</si>
  <si>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</si>
  <si>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</si>
  <si>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</si>
  <si>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</si>
  <si>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</si>
  <si>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</si>
  <si>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</si>
  <si>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</si>
  <si>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</si>
  <si>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</si>
  <si>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</si>
  <si>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</si>
  <si>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</si>
  <si>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</si>
  <si>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</si>
  <si>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</si>
  <si>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</si>
  <si>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</si>
  <si>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</si>
  <si>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</si>
  <si>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</si>
  <si>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</si>
  <si>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</si>
  <si>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</si>
  <si>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</si>
  <si>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</si>
  <si>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</si>
  <si>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</si>
  <si>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</si>
  <si>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</si>
  <si>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</si>
  <si>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</si>
  <si>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</si>
  <si>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</si>
  <si>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</si>
  <si>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</si>
  <si>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</si>
  <si>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</si>
  <si>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</si>
  <si>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</si>
  <si>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</si>
  <si>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</si>
  <si>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</si>
  <si>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</si>
  <si>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</si>
  <si>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</si>
  <si>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</si>
  <si>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</si>
  <si>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</si>
  <si>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</si>
  <si>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</si>
  <si>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</si>
  <si>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</si>
  <si>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</si>
  <si>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</si>
  <si>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</si>
  <si>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</si>
  <si>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</si>
  <si>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</si>
  <si>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</si>
  <si>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</si>
  <si>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</si>
  <si>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</si>
  <si>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</si>
  <si>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</si>
  <si>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</si>
  <si>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</si>
  <si>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</si>
  <si>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</si>
  <si>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</si>
  <si>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</si>
  <si>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</si>
  <si>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</si>
  <si>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</si>
  <si>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</si>
  <si>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</si>
  <si>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</si>
  <si>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</si>
  <si>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</si>
  <si>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</si>
  <si>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</si>
  <si>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</si>
  <si>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</si>
  <si>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</si>
  <si>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</si>
  <si>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</si>
  <si>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</si>
  <si>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</si>
  <si>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</si>
  <si>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</si>
  <si>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</si>
  <si>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</si>
  <si>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</si>
  <si>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</si>
  <si>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</si>
  <si>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</si>
  <si>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</si>
  <si>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</si>
  <si>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</si>
  <si>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</si>
  <si>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</si>
  <si>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</si>
  <si>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</si>
  <si>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</si>
  <si>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</si>
  <si>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</si>
  <si>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</si>
  <si>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</si>
  <si>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</si>
  <si>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</si>
  <si>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</si>
  <si>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</si>
  <si>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</si>
  <si>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</si>
  <si>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</si>
  <si>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</si>
  <si>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</si>
  <si>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</si>
  <si>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</si>
  <si>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</si>
  <si>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</si>
  <si>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</si>
  <si>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</si>
  <si>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</si>
  <si>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</si>
  <si>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</si>
  <si>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</si>
  <si>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</si>
  <si>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</si>
  <si>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</si>
  <si>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</si>
  <si>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</si>
  <si>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</si>
  <si>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</si>
  <si>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</si>
  <si>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</si>
  <si>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</si>
  <si>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</si>
  <si>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</si>
  <si>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</si>
  <si>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</si>
  <si>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</si>
  <si>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</si>
  <si>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</si>
  <si>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</si>
  <si>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</si>
  <si>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</si>
  <si>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</si>
  <si>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</si>
  <si>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</si>
  <si>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</si>
  <si>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</si>
  <si>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</si>
  <si>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</si>
  <si>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</si>
  <si>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</si>
  <si>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</si>
  <si>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</si>
  <si>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</si>
  <si>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</si>
  <si>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</si>
  <si>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</si>
  <si>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</si>
  <si>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</si>
  <si>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</si>
  <si>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</si>
  <si>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</si>
  <si>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</si>
  <si>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</si>
  <si>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</si>
  <si>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</si>
  <si>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</si>
  <si>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</si>
  <si>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</si>
  <si>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</si>
  <si>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</si>
  <si>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</si>
  <si>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</si>
  <si>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</si>
  <si>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</si>
  <si>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</si>
  <si>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</si>
  <si>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</si>
  <si>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</si>
  <si>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</si>
  <si>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</si>
  <si>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</si>
  <si>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</si>
  <si>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</si>
  <si>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</si>
  <si>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</si>
  <si>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</si>
  <si>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</si>
  <si>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</si>
  <si>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</si>
  <si>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</si>
  <si>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</si>
  <si>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</si>
  <si>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</si>
  <si>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</si>
  <si>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</si>
  <si>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</si>
  <si>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</si>
  <si>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</si>
  <si>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</si>
  <si>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</si>
  <si>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</si>
  <si>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</si>
  <si>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</si>
  <si>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</si>
  <si>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</si>
  <si>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</si>
  <si>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</si>
  <si>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</si>
  <si>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</si>
  <si>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</si>
  <si>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</si>
  <si>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</si>
  <si>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</si>
  <si>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</si>
  <si>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</si>
  <si>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</si>
  <si>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</si>
  <si>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</si>
  <si>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</si>
  <si>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</si>
  <si>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</si>
  <si>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</si>
  <si>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</si>
  <si>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</si>
  <si>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</si>
  <si>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</si>
  <si>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</si>
  <si>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</si>
  <si>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</si>
  <si>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</si>
  <si>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</si>
  <si>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</si>
  <si>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</si>
  <si>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</si>
  <si>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</si>
  <si>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</si>
  <si>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</si>
  <si>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</si>
  <si>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</si>
  <si>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</si>
  <si>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</si>
  <si>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</si>
  <si>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</si>
  <si>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</si>
  <si>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</si>
  <si>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</si>
  <si>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</si>
  <si>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</si>
  <si>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</si>
  <si>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</si>
  <si>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</si>
  <si>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</si>
  <si>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</si>
  <si>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</si>
  <si>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</si>
  <si>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</si>
  <si>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</si>
  <si>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</si>
  <si>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</si>
  <si>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</si>
  <si>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</si>
  <si>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</si>
  <si>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</si>
  <si>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</si>
  <si>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</si>
  <si>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</si>
  <si>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</si>
  <si>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</si>
  <si>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</si>
  <si>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</si>
  <si>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</si>
  <si>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</si>
  <si>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</si>
  <si>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</si>
  <si>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</si>
  <si>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</si>
  <si>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</si>
  <si>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</si>
  <si>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</si>
  <si>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</si>
  <si>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</si>
  <si>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</si>
  <si>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</si>
  <si>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</si>
  <si>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</si>
  <si>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</si>
  <si>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</si>
  <si>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</si>
  <si>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</si>
  <si>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</si>
  <si>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</si>
  <si>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</si>
  <si>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</si>
  <si>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</si>
  <si>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</si>
  <si>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</si>
  <si>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</si>
  <si>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</si>
  <si>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</si>
  <si>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</si>
  <si>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</si>
  <si>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</si>
  <si>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</si>
  <si>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</si>
  <si>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</si>
  <si>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</si>
  <si>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</si>
  <si>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</si>
  <si>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</si>
  <si>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</si>
  <si>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</si>
  <si>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</si>
  <si>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</si>
  <si>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</si>
  <si>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</si>
  <si>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</si>
  <si>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</si>
  <si>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</si>
  <si>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</si>
  <si>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</si>
  <si>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</si>
  <si>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</si>
  <si>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</si>
  <si>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</si>
  <si>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</si>
  <si>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</si>
  <si>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</si>
  <si>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</si>
  <si>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</si>
  <si>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</si>
  <si>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</si>
  <si>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</si>
  <si>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</si>
  <si>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</si>
  <si>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</si>
  <si>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</si>
  <si>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</si>
  <si>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</si>
  <si>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</si>
  <si>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</si>
  <si>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</si>
  <si>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</si>
  <si>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</si>
  <si>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</si>
  <si>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</si>
  <si>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</si>
  <si>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</si>
  <si>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</si>
  <si>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</si>
  <si>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</si>
  <si>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</si>
  <si>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</si>
  <si>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</si>
  <si>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</si>
  <si>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</si>
  <si>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</si>
  <si>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</si>
  <si>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</si>
  <si>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</si>
  <si>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</si>
  <si>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</si>
  <si>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</si>
  <si>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</si>
  <si>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</si>
  <si>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</si>
  <si>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</si>
  <si>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</si>
  <si>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</si>
  <si>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</si>
  <si>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</si>
  <si>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</si>
  <si>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</si>
  <si>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</si>
  <si>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</si>
  <si>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</si>
  <si>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</si>
  <si>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</si>
  <si>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</si>
  <si>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</si>
  <si>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</si>
  <si>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</si>
  <si>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</si>
  <si>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</si>
  <si>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</si>
  <si>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</si>
  <si>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</si>
  <si>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</si>
  <si>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</si>
  <si>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</si>
  <si>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</si>
  <si>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</si>
  <si>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</si>
  <si>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</si>
  <si>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</si>
  <si>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</si>
  <si>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</si>
  <si>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</si>
  <si>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</si>
  <si>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</si>
  <si>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</si>
  <si>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</si>
  <si>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</si>
  <si>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</si>
  <si>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</si>
  <si>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</si>
  <si>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</si>
  <si>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</si>
  <si>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</si>
  <si>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</si>
  <si>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</si>
  <si>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</si>
  <si>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</si>
  <si>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</si>
  <si>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</si>
  <si>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</si>
  <si>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</si>
  <si>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</si>
  <si>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</si>
  <si>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</si>
  <si>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</si>
  <si>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</si>
  <si>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</si>
  <si>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</si>
  <si>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</si>
  <si>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</si>
  <si>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</si>
  <si>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</si>
  <si>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</si>
  <si>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</si>
  <si>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</si>
  <si>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</si>
  <si>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</si>
  <si>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</si>
  <si>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</si>
  <si>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</si>
  <si>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</si>
  <si>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</si>
  <si>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</si>
  <si>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</si>
  <si>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</si>
  <si>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</si>
  <si>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</si>
  <si>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</si>
  <si>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</si>
  <si>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</si>
  <si>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</si>
  <si>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</si>
  <si>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</si>
  <si>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</si>
  <si>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</si>
  <si>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</si>
  <si>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</si>
  <si>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</si>
  <si>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</si>
  <si>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</si>
  <si>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</si>
  <si>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</si>
  <si>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</si>
  <si>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</si>
  <si>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</si>
  <si>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</si>
  <si>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</si>
  <si>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</si>
  <si>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</si>
  <si>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</si>
  <si>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</si>
  <si>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</si>
  <si>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</si>
  <si>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</si>
  <si>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</si>
  <si>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</si>
  <si>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</si>
  <si>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</si>
  <si>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</si>
  <si>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</si>
  <si>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</si>
  <si>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</si>
  <si>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</si>
  <si>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</si>
  <si>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</si>
  <si>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</si>
  <si>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</si>
  <si>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</si>
  <si>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</si>
  <si>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</si>
  <si>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</si>
  <si>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</si>
  <si>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</si>
  <si>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</si>
  <si>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</si>
  <si>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</si>
  <si>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</si>
  <si>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</si>
  <si>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</si>
  <si>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</si>
  <si>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</si>
  <si>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</si>
  <si>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</si>
  <si>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</si>
  <si>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</si>
  <si>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</si>
  <si>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</si>
  <si>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</si>
  <si>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</si>
  <si>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</si>
  <si>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</si>
  <si>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</si>
  <si>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</si>
  <si>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</si>
  <si>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</si>
  <si>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</si>
  <si>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</si>
  <si>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</si>
  <si>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</si>
  <si>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</si>
  <si>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</si>
  <si>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</si>
  <si>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</si>
  <si>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</si>
  <si>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</si>
  <si>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</si>
  <si>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</si>
  <si>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</si>
  <si>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</si>
  <si>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</si>
  <si>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</si>
  <si>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</si>
  <si>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</si>
  <si>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</si>
  <si>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</si>
  <si>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</si>
  <si>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</si>
  <si>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</si>
  <si>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</si>
  <si>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</si>
  <si>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</si>
  <si>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</si>
  <si>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</si>
  <si>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</si>
  <si>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</si>
  <si>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</si>
  <si>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</si>
  <si>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</si>
  <si>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</si>
  <si>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</si>
  <si>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</si>
  <si>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</si>
  <si>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</si>
  <si>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</si>
  <si>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</si>
  <si>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</si>
  <si>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</si>
  <si>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</si>
  <si>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</si>
  <si>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</si>
  <si>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</si>
  <si>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</si>
  <si>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</si>
  <si>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</si>
  <si>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</si>
  <si>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</si>
  <si>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</si>
  <si>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</si>
  <si>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</si>
  <si>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</si>
  <si>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</si>
  <si>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</si>
  <si>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</si>
  <si>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</si>
  <si>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</si>
  <si>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</si>
  <si>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</si>
  <si>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</si>
  <si>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</si>
  <si>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</si>
  <si>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</si>
  <si>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</si>
  <si>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</si>
  <si>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</si>
  <si>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</si>
  <si>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</si>
  <si>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</si>
  <si>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</si>
  <si>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</si>
  <si>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</si>
  <si>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</si>
  <si>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</si>
  <si>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</si>
  <si>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</si>
  <si>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</si>
  <si>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</si>
  <si>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</si>
  <si>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</si>
  <si>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</si>
  <si>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</si>
  <si>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</si>
  <si>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</si>
  <si>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</si>
  <si>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</si>
  <si>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</si>
  <si>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</si>
  <si>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</si>
  <si>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</si>
  <si>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</si>
  <si>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</si>
  <si>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</si>
  <si>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</si>
  <si>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</si>
  <si>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</si>
  <si>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</si>
  <si>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</si>
  <si>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</si>
  <si>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</si>
  <si>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</si>
  <si>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</si>
  <si>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</si>
  <si>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</si>
  <si>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</si>
  <si>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</si>
  <si>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</si>
  <si>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</si>
  <si>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</si>
  <si>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</si>
  <si>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</si>
  <si>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</si>
  <si>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</si>
  <si>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</si>
  <si>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</si>
  <si>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</si>
  <si>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</si>
  <si>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</si>
  <si>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</si>
  <si>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</si>
  <si>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</si>
  <si>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</si>
  <si>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</si>
  <si>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</si>
  <si>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</si>
  <si>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</si>
  <si>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</si>
  <si>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</si>
  <si>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</si>
  <si>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</si>
  <si>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</si>
  <si>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</si>
  <si>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</si>
  <si>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</si>
  <si>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</si>
  <si>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</si>
  <si>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</si>
  <si>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</si>
  <si>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</si>
  <si>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</si>
  <si>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</si>
  <si>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</si>
  <si>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</si>
  <si>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</si>
  <si>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</si>
  <si>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</si>
  <si>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</si>
  <si>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</si>
  <si>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</si>
  <si>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</si>
  <si>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</si>
  <si>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</si>
  <si>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</si>
  <si>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</si>
  <si>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</si>
  <si>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</si>
  <si>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</si>
  <si>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</si>
  <si>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</si>
  <si>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</si>
  <si>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</si>
  <si>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</si>
  <si>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</si>
  <si>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</si>
  <si>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</si>
  <si>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</si>
  <si>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</si>
  <si>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</si>
  <si>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</si>
  <si>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</si>
  <si>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</si>
  <si>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</si>
  <si>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</si>
  <si>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</si>
  <si>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</si>
  <si>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</si>
  <si>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</si>
  <si>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</si>
  <si>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</si>
  <si>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</si>
  <si>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</si>
  <si>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</si>
  <si>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</si>
  <si>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</si>
  <si>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</si>
  <si>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</si>
  <si>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</si>
  <si>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</si>
  <si>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</si>
  <si>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</si>
  <si>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</si>
  <si>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</si>
  <si>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</si>
  <si>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</si>
  <si>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</si>
  <si>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</si>
  <si>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</si>
  <si>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</si>
  <si>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</si>
  <si>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</si>
  <si>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</si>
  <si>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</si>
  <si>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</si>
  <si>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</si>
  <si>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</si>
  <si>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</si>
  <si>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</si>
  <si>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</si>
  <si>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</si>
  <si>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</si>
  <si>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</si>
  <si>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</si>
  <si>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</si>
  <si>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</si>
  <si>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</si>
  <si>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</si>
  <si>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</si>
  <si>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</si>
  <si>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</si>
  <si>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</si>
  <si>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</si>
  <si>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</si>
  <si>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</si>
  <si>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</si>
  <si>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</si>
  <si>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</si>
  <si>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</si>
  <si>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</si>
  <si>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</si>
  <si>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</si>
  <si>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</si>
  <si>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</si>
  <si>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</si>
  <si>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</si>
  <si>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</si>
  <si>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</si>
  <si>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</si>
  <si>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</si>
  <si>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</si>
  <si>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</si>
  <si>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</si>
  <si>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</si>
  <si>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</si>
  <si>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</si>
  <si>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</si>
  <si>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</si>
  <si>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</si>
  <si>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</si>
  <si>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</si>
  <si>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</si>
  <si>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</si>
  <si>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</si>
  <si>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</si>
  <si>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</si>
  <si>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</si>
  <si>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</si>
  <si>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</si>
  <si>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</si>
  <si>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</si>
  <si>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</si>
  <si>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</si>
  <si>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</si>
  <si>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</si>
  <si>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</si>
  <si>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</si>
  <si>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</si>
  <si>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</si>
  <si>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</si>
  <si>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</si>
  <si>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</si>
  <si>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</si>
  <si>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</si>
  <si>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</si>
  <si>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</si>
  <si>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</si>
  <si>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</si>
  <si>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</si>
  <si>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</si>
  <si>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</si>
  <si>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</si>
  <si>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</si>
  <si>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</si>
  <si>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</si>
  <si>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</si>
  <si>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</si>
  <si>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</si>
  <si>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</si>
  <si>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</si>
  <si>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</si>
  <si>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</si>
  <si>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</si>
  <si>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</si>
  <si>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</si>
  <si>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</si>
  <si>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</si>
  <si>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</si>
  <si>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</si>
  <si>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</si>
  <si>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</si>
  <si>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</si>
  <si>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</si>
  <si>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</si>
  <si>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</si>
  <si>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</si>
  <si>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</si>
  <si>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</si>
  <si>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</si>
  <si>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</si>
  <si>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</si>
  <si>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</si>
  <si>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</si>
  <si>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</si>
  <si>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</si>
  <si>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</si>
  <si>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</si>
  <si>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</si>
  <si>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</si>
  <si>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</si>
  <si>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</si>
  <si>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</si>
  <si>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</si>
  <si>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</si>
  <si>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</si>
  <si>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</si>
  <si>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</si>
  <si>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</si>
  <si>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</si>
  <si>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</si>
  <si>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</si>
  <si>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</si>
  <si>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</si>
  <si>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</si>
  <si>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</si>
  <si>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</si>
  <si>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</si>
  <si>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</si>
  <si>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</si>
  <si>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</si>
  <si>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</si>
  <si>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</si>
  <si>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</si>
  <si>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</si>
  <si>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</si>
  <si>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</si>
  <si>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</si>
  <si>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</si>
  <si>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</si>
  <si>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</si>
  <si>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</si>
  <si>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</si>
  <si>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</si>
  <si>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</si>
  <si>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</si>
  <si>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</si>
  <si>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</si>
  <si>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</si>
  <si>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</si>
  <si>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</si>
  <si>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</si>
  <si>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</si>
  <si>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</si>
  <si>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</si>
  <si>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</si>
  <si>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</si>
  <si>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</si>
  <si>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</si>
  <si>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</si>
  <si>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</si>
  <si>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</si>
  <si>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</si>
  <si>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</si>
  <si>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</si>
  <si>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</si>
  <si>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</si>
  <si>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</si>
  <si>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</si>
  <si>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</si>
  <si>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</si>
  <si>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</si>
  <si>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</si>
  <si>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</si>
  <si>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</si>
  <si>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</si>
  <si>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</si>
  <si>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</si>
  <si>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</si>
  <si>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</si>
  <si>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</si>
  <si>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</si>
  <si>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</si>
  <si>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</si>
  <si>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</si>
  <si>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</si>
  <si>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</si>
  <si>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</si>
  <si>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</si>
  <si>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</si>
  <si>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</si>
  <si>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</si>
  <si>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</si>
  <si>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</si>
  <si>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</si>
  <si>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</si>
  <si>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</si>
  <si>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</si>
  <si>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</si>
  <si>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</si>
  <si>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</si>
  <si>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</si>
  <si>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</si>
  <si>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</si>
  <si>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</si>
  <si>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</si>
  <si>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</si>
  <si>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</si>
  <si>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</si>
  <si>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</si>
  <si>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</si>
  <si>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</si>
  <si>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</si>
  <si>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</si>
  <si>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</si>
  <si>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</si>
  <si>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</si>
  <si>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</si>
  <si>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</si>
  <si>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</si>
  <si>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</si>
  <si>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</si>
  <si>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</si>
  <si>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</si>
  <si>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</si>
  <si>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</si>
  <si>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</si>
  <si>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</si>
  <si>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</si>
  <si>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</si>
  <si>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</si>
  <si>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</si>
  <si>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</si>
  <si>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</si>
  <si>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</si>
  <si>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</si>
  <si>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</si>
  <si>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</si>
  <si>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</si>
  <si>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</si>
  <si>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</si>
  <si>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</si>
  <si>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</si>
  <si>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</si>
  <si>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</si>
  <si>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</si>
  <si>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</si>
  <si>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</si>
  <si>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</si>
  <si>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</si>
  <si>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</si>
  <si>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</si>
  <si>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</si>
  <si>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</si>
  <si>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</si>
  <si>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</si>
  <si>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</si>
  <si>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</si>
  <si>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</si>
  <si>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</si>
  <si>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</si>
  <si>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</si>
  <si>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</si>
  <si>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</si>
  <si>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</si>
  <si>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</si>
  <si>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</si>
  <si>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</si>
  <si>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</si>
  <si>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</si>
  <si>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</si>
  <si>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</si>
  <si>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</si>
  <si>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</si>
  <si>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</si>
  <si>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</si>
  <si>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</si>
  <si>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</si>
  <si>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</si>
  <si>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</si>
  <si>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</si>
  <si>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</si>
  <si>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</si>
  <si>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</si>
  <si>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</si>
  <si>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</si>
  <si>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</si>
  <si>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</si>
  <si>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</si>
  <si>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</si>
  <si>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</si>
  <si>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</si>
  <si>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</si>
  <si>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</si>
  <si>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</si>
  <si>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</si>
  <si>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</si>
  <si>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</si>
  <si>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</si>
  <si>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</si>
  <si>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</si>
  <si>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</si>
  <si>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</si>
  <si>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</si>
  <si>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</si>
  <si>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</si>
  <si>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</si>
  <si>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</si>
  <si>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</si>
  <si>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</si>
  <si>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</si>
  <si>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</si>
  <si>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</si>
  <si>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</si>
  <si>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</si>
  <si>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</si>
  <si>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</si>
  <si>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</si>
  <si>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</si>
  <si>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</si>
  <si>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</si>
  <si>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</si>
  <si>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</si>
  <si>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</si>
  <si>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</si>
  <si>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</si>
  <si>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</si>
  <si>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</si>
  <si>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</si>
  <si>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</si>
  <si>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</si>
  <si>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</si>
  <si>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</si>
  <si>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</si>
  <si>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</si>
  <si>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</si>
  <si>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</si>
  <si>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</si>
  <si>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</si>
  <si>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</si>
  <si>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</si>
  <si>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</si>
  <si>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</si>
  <si>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</si>
  <si>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</si>
  <si>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</si>
  <si>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</si>
  <si>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</si>
  <si>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</si>
  <si>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</si>
  <si>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</si>
  <si>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</si>
  <si>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</si>
  <si>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</si>
  <si>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</si>
  <si>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</si>
  <si>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</si>
  <si>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</si>
  <si>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</si>
  <si>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</si>
  <si>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</si>
  <si>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</si>
  <si>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</si>
  <si>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</si>
  <si>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</si>
  <si>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</si>
  <si>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</si>
  <si>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</si>
  <si>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</si>
  <si>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</si>
  <si>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</si>
  <si>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</si>
  <si>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</si>
  <si>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</si>
  <si>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</si>
  <si>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</si>
  <si>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</si>
  <si>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</si>
  <si>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</si>
  <si>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</si>
  <si>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</si>
  <si>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</si>
  <si>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</si>
  <si>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</si>
  <si>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</si>
  <si>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</si>
  <si>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</si>
  <si>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</si>
  <si>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</si>
  <si>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</si>
  <si>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</si>
  <si>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</si>
  <si>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</si>
  <si>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</si>
  <si>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</si>
  <si>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</si>
  <si>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</si>
  <si>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</si>
  <si>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</si>
  <si>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</si>
  <si>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</si>
  <si>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</si>
  <si>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</si>
  <si>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</si>
  <si>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</si>
  <si>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</si>
  <si>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</si>
  <si>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</si>
  <si>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</si>
  <si>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</si>
  <si>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</si>
  <si>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</si>
  <si>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</si>
  <si>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</si>
  <si>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</si>
  <si>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</si>
  <si>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</si>
  <si>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</si>
  <si>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</si>
  <si>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</si>
  <si>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</si>
  <si>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</si>
  <si>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</si>
  <si>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</si>
  <si>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</si>
  <si>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</si>
  <si>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</si>
  <si>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</si>
  <si>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</si>
  <si>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</si>
  <si>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</si>
  <si>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</si>
  <si>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</si>
  <si>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</si>
  <si>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</si>
  <si>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</si>
  <si>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</si>
  <si>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</si>
  <si>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</si>
  <si>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</si>
  <si>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</si>
  <si>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</si>
  <si>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</si>
  <si>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</si>
  <si>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</si>
  <si>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</si>
  <si>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</si>
  <si>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</si>
  <si>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</si>
  <si>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</si>
  <si>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</si>
  <si>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</si>
  <si>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</si>
  <si>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</si>
  <si>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</si>
  <si>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</si>
  <si>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</si>
  <si>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</si>
  <si>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</si>
  <si>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</si>
  <si>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</si>
  <si>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</si>
  <si>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</si>
  <si>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</si>
  <si>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</si>
  <si>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</si>
  <si>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</si>
  <si>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</si>
  <si>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</si>
  <si>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</si>
  <si>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</si>
  <si>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</si>
  <si>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</si>
  <si>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</si>
  <si>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</si>
  <si>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</si>
  <si>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</si>
  <si>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</si>
  <si>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</si>
  <si>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</si>
  <si>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</si>
  <si>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</si>
  <si>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</si>
  <si>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</si>
  <si>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</si>
  <si>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</si>
  <si>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</si>
  <si>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</si>
  <si>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</si>
  <si>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</si>
  <si>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</si>
  <si>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</si>
  <si>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</si>
  <si>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</si>
  <si>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</si>
  <si>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</si>
  <si>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</si>
  <si>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</si>
  <si>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</si>
  <si>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</si>
  <si>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</si>
  <si>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</si>
  <si>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</si>
  <si>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</si>
  <si>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</si>
  <si>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</si>
  <si>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</si>
  <si>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</si>
  <si>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</si>
  <si>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</si>
  <si>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</si>
  <si>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</si>
  <si>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</si>
  <si>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</si>
  <si>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</si>
  <si>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</si>
  <si>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</si>
  <si>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</si>
  <si>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</si>
  <si>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</si>
  <si>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</si>
  <si>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</si>
  <si>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</si>
  <si>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</si>
  <si>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</si>
  <si>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</si>
  <si>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</si>
  <si>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</si>
  <si>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</si>
  <si>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</si>
  <si>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</si>
  <si>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</si>
  <si>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</si>
  <si>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</si>
  <si>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</si>
  <si>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</si>
  <si>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</si>
  <si>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</si>
  <si>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</si>
  <si>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</si>
  <si>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</si>
  <si>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</si>
  <si>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</si>
  <si>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</si>
  <si>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</si>
  <si>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</si>
  <si>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</si>
  <si>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</si>
  <si>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</si>
  <si>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</si>
  <si>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</si>
  <si>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</si>
  <si>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</si>
  <si>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</si>
  <si>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</si>
  <si>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</si>
  <si>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</si>
  <si>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</si>
  <si>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</si>
  <si>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</si>
  <si>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</si>
  <si>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</si>
  <si>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</si>
  <si>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</si>
  <si>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</si>
  <si>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</si>
  <si>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</si>
  <si>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</si>
  <si>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</si>
  <si>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</si>
  <si>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</si>
  <si>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</si>
  <si>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</si>
  <si>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</si>
  <si>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</si>
  <si>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</si>
  <si>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</si>
  <si>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</si>
  <si>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</si>
  <si>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</si>
  <si>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</si>
  <si>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</si>
  <si>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</si>
  <si>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</si>
  <si>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</si>
  <si>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</si>
  <si>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</si>
  <si>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</si>
  <si>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</si>
  <si>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</si>
  <si>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</si>
  <si>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</si>
  <si>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</si>
  <si>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</si>
  <si>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</si>
  <si>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</si>
  <si>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</si>
  <si>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</si>
  <si>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</si>
  <si>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</si>
  <si>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</si>
  <si>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</si>
  <si>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</si>
  <si>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</si>
  <si>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</si>
  <si>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</si>
  <si>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</si>
  <si>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</si>
  <si>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</si>
  <si>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</si>
  <si>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</si>
  <si>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</si>
  <si>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</si>
  <si>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</si>
  <si>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</si>
  <si>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</si>
  <si>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</si>
  <si>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</si>
  <si>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</si>
  <si>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</si>
  <si>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</si>
  <si>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</si>
  <si>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</si>
  <si>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</si>
  <si>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</si>
  <si>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</si>
  <si>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</si>
  <si>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</si>
  <si>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</si>
  <si>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</si>
  <si>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</si>
  <si>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</si>
  <si>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</si>
  <si>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</si>
  <si>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</si>
  <si>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</si>
  <si>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</si>
  <si>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</si>
  <si>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</si>
  <si>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</si>
  <si>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</si>
  <si>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</si>
  <si>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</si>
  <si>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</si>
  <si>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</si>
  <si>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</si>
  <si>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</si>
  <si>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</si>
  <si>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</si>
  <si>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</si>
  <si>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</si>
  <si>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</si>
  <si>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</si>
  <si>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</si>
  <si>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</si>
  <si>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</si>
  <si>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</si>
  <si>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</si>
  <si>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</si>
  <si>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</si>
  <si>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</si>
  <si>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</si>
  <si>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</si>
  <si>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</si>
  <si>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</si>
  <si>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</si>
  <si>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</si>
  <si>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</si>
  <si>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</si>
  <si>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</si>
  <si>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</si>
  <si>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</si>
  <si>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</si>
  <si>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</si>
  <si>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</si>
  <si>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</si>
  <si>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</si>
  <si>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</si>
  <si>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</si>
  <si>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</si>
  <si>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</si>
  <si>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</si>
  <si>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</si>
  <si>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</si>
  <si>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</si>
  <si>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</si>
  <si>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</si>
  <si>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</si>
  <si>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</si>
  <si>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</si>
  <si>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</si>
  <si>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</si>
  <si>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</si>
  <si>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</si>
  <si>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</si>
  <si>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</si>
  <si>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</si>
  <si>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</si>
  <si>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</si>
  <si>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</si>
  <si>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</si>
  <si>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</si>
  <si>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</si>
  <si>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</si>
  <si>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</si>
  <si>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</si>
  <si>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</si>
  <si>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</si>
  <si>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</si>
  <si>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</si>
  <si>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</si>
  <si>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</si>
  <si>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</si>
  <si>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</si>
  <si>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</si>
  <si>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</si>
  <si>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</si>
  <si>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</si>
  <si>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</si>
  <si>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</si>
  <si>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</si>
  <si>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</si>
  <si>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</si>
  <si>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</si>
  <si>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</si>
  <si>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</si>
  <si>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</si>
  <si>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</si>
  <si>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</si>
  <si>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</si>
  <si>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</si>
  <si>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</si>
  <si>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</si>
  <si>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</si>
  <si>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</si>
  <si>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</si>
  <si>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</si>
  <si>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</si>
  <si>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</si>
  <si>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</si>
  <si>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</si>
  <si>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</si>
  <si>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</si>
  <si>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</si>
  <si>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</si>
  <si>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</si>
  <si>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</si>
  <si>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</si>
  <si>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</si>
  <si>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</si>
  <si>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</si>
  <si>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</si>
  <si>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</si>
  <si>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</si>
  <si>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</si>
  <si>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</si>
  <si>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</si>
  <si>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</si>
  <si>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</si>
  <si>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</si>
  <si>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</si>
  <si>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</si>
  <si>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</si>
  <si>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</si>
  <si>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</si>
  <si>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</si>
  <si>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</si>
  <si>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</si>
  <si>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</si>
  <si>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</si>
  <si>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</si>
  <si>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</si>
  <si>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</si>
  <si>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</si>
  <si>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</si>
  <si>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</si>
  <si>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</si>
  <si>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</si>
  <si>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</si>
  <si>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</si>
  <si>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</si>
  <si>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</si>
  <si>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</si>
  <si>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</si>
  <si>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</si>
  <si>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</si>
  <si>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</si>
  <si>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</si>
  <si>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</si>
  <si>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</si>
  <si>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</si>
  <si>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</si>
  <si>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</si>
  <si>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</si>
  <si>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</si>
  <si>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</si>
  <si>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</si>
  <si>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</si>
  <si>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</si>
  <si>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</si>
  <si>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</si>
  <si>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</si>
  <si>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</si>
  <si>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</si>
  <si>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</si>
  <si>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</si>
  <si>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</si>
  <si>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</si>
  <si>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</si>
  <si>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</si>
  <si>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</si>
  <si>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</si>
  <si>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</si>
  <si>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</si>
  <si>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</si>
  <si>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</si>
  <si>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</si>
  <si>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</si>
  <si>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</si>
  <si>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</si>
  <si>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</si>
  <si>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</si>
  <si>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</si>
  <si>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</si>
  <si>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</si>
  <si>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</si>
  <si>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</si>
  <si>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</si>
  <si>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</si>
  <si>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</si>
  <si>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</si>
  <si>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</si>
  <si>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</si>
  <si>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</si>
  <si>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</si>
  <si>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</si>
  <si>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</si>
  <si>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</si>
  <si>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</si>
  <si>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</si>
  <si>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</si>
  <si>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</si>
  <si>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</si>
  <si>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</si>
  <si>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</si>
  <si>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</si>
  <si>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</si>
  <si>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</si>
  <si>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</si>
  <si>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</si>
  <si>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</si>
  <si>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</si>
  <si>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</si>
  <si>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</si>
  <si>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</si>
  <si>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</si>
  <si>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</si>
  <si>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</si>
  <si>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</si>
  <si>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</si>
  <si>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</si>
  <si>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</si>
  <si>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</si>
  <si>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</si>
  <si>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</si>
  <si>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</si>
  <si>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</si>
  <si>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</si>
  <si>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</si>
  <si>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</si>
  <si>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</si>
  <si>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</si>
  <si>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</si>
  <si>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</si>
  <si>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</si>
  <si>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</si>
  <si>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</si>
  <si>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</si>
  <si>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</si>
  <si>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</si>
  <si>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</si>
  <si>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</si>
  <si>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</si>
  <si>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</si>
  <si>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</si>
  <si>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</si>
  <si>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</si>
  <si>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</si>
  <si>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</si>
  <si>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</si>
  <si>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</si>
  <si>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</si>
  <si>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</si>
  <si>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</si>
  <si>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</si>
  <si>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</si>
  <si>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</si>
  <si>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</si>
  <si>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</si>
  <si>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</si>
  <si>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</si>
  <si>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</si>
  <si>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</si>
  <si>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</si>
  <si>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</si>
  <si>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</si>
  <si>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</si>
  <si>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</si>
  <si>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</si>
  <si>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</si>
  <si>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</si>
  <si>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</si>
  <si>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</si>
  <si>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</si>
  <si>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</si>
  <si>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</si>
  <si>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</si>
  <si>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</si>
  <si>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</si>
  <si>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</si>
  <si>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</si>
  <si>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</si>
  <si>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</si>
  <si>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</si>
  <si>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</si>
  <si>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</si>
  <si>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</si>
  <si>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</si>
  <si>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</si>
  <si>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</si>
  <si>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</si>
  <si>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</si>
  <si>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</si>
  <si>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</si>
  <si>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</si>
  <si>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</si>
  <si>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</si>
  <si>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</si>
  <si>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</si>
  <si>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</si>
  <si>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</si>
  <si>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</si>
  <si>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</si>
  <si>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</si>
  <si>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</si>
  <si>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</si>
  <si>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</si>
  <si>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</si>
  <si>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</si>
  <si>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</si>
  <si>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</si>
  <si>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</si>
  <si>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</si>
  <si>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</si>
  <si>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</si>
  <si>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</si>
  <si>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</si>
  <si>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</si>
  <si>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</si>
  <si>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</si>
  <si>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</si>
  <si>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</si>
  <si>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</si>
  <si>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</si>
  <si>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</si>
  <si>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</si>
  <si>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</si>
  <si>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</si>
  <si>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</si>
  <si>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</si>
  <si>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</si>
  <si>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</si>
  <si>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</si>
  <si>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</si>
  <si>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</si>
  <si>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</si>
  <si>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</si>
  <si>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</si>
  <si>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</si>
  <si>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</si>
  <si>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</si>
  <si>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</si>
  <si>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</si>
  <si>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</si>
  <si>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</si>
  <si>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</si>
  <si>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</si>
  <si>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</si>
  <si>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</si>
  <si>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</si>
  <si>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</si>
  <si>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</si>
  <si>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</si>
  <si>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</si>
  <si>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</si>
  <si>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</si>
  <si>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</si>
  <si>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</si>
  <si>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</si>
  <si>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</si>
  <si>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</si>
  <si>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</si>
  <si>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</si>
  <si>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</si>
  <si>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</si>
  <si>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</si>
  <si>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</si>
  <si>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</si>
  <si>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</si>
  <si>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</si>
  <si>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</si>
  <si>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</si>
  <si>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</si>
  <si>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</si>
  <si>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</si>
  <si>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</si>
  <si>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</si>
  <si>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</si>
  <si>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</si>
  <si>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</si>
  <si>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</si>
  <si>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</si>
  <si>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</si>
  <si>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</si>
  <si>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</si>
  <si>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</si>
  <si>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</si>
  <si>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</si>
  <si>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</si>
  <si>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</si>
  <si>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</si>
  <si>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</si>
  <si>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</si>
  <si>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</si>
  <si>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</si>
  <si>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</si>
  <si>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</si>
  <si>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</si>
  <si>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</si>
  <si>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</si>
  <si>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</si>
  <si>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</si>
  <si>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</si>
  <si>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</si>
  <si>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</si>
  <si>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</si>
  <si>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</si>
  <si>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</si>
  <si>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</si>
  <si>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</si>
  <si>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</si>
  <si>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</si>
  <si>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</si>
  <si>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</si>
  <si>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</si>
  <si>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</si>
  <si>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</si>
  <si>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</si>
  <si>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</si>
  <si>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</si>
  <si>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</si>
  <si>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</si>
  <si>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</si>
  <si>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</si>
  <si>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</si>
  <si>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</si>
  <si>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</si>
  <si>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</si>
  <si>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</si>
  <si>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</si>
  <si>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</si>
  <si>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</si>
  <si>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</si>
  <si>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</si>
  <si>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</si>
  <si>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</si>
  <si>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</si>
  <si>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</si>
  <si>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</si>
  <si>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</si>
  <si>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</si>
  <si>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</si>
  <si>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</si>
  <si>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</si>
  <si>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</si>
  <si>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</si>
  <si>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</si>
  <si>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</si>
  <si>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</si>
  <si>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</si>
  <si>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</si>
  <si>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</si>
  <si>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</si>
  <si>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</si>
  <si>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</si>
  <si>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</si>
  <si>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</si>
  <si>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</si>
  <si>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</si>
  <si>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</si>
  <si>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</si>
  <si>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</si>
  <si>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</si>
  <si>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</si>
  <si>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</si>
  <si>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</si>
  <si>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</si>
  <si>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</si>
  <si>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</si>
  <si>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</si>
  <si>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</si>
  <si>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</si>
  <si>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</si>
  <si>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</si>
  <si>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</si>
  <si>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</si>
  <si>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</si>
  <si>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</si>
  <si>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</si>
  <si>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</si>
  <si>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</si>
  <si>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</si>
  <si>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</si>
  <si>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</si>
  <si>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</si>
  <si>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</si>
  <si>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</si>
  <si>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</si>
  <si>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</si>
  <si>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</si>
  <si>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</si>
  <si>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</si>
  <si>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</si>
  <si>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</si>
  <si>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</si>
  <si>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</si>
  <si>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</si>
  <si>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</si>
  <si>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</si>
  <si>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</si>
  <si>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</si>
  <si>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</si>
  <si>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</si>
  <si>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</si>
  <si>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</si>
  <si>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</si>
  <si>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</si>
  <si>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</si>
  <si>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</si>
  <si>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</si>
  <si>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</si>
  <si>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</si>
  <si>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</si>
  <si>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</si>
  <si>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</si>
  <si>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</si>
  <si>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</si>
  <si>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</si>
  <si>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</si>
  <si>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</si>
  <si>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</si>
  <si>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</si>
  <si>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</si>
  <si>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</si>
  <si>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</si>
  <si>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</si>
  <si>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</si>
  <si>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</si>
  <si>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</si>
  <si>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</si>
  <si>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</si>
  <si>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</si>
  <si>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</si>
  <si>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</si>
  <si>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</si>
  <si>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</si>
  <si>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</si>
  <si>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</si>
  <si>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</si>
  <si>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</si>
  <si>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</si>
  <si>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</si>
  <si>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</si>
  <si>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</si>
  <si>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</si>
  <si>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</si>
  <si>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</si>
  <si>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</si>
  <si>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</si>
  <si>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</si>
  <si>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</si>
  <si>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</si>
  <si>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</si>
  <si>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</si>
  <si>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</si>
  <si>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</si>
  <si>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</si>
  <si>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</si>
  <si>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</si>
  <si>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</si>
  <si>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</si>
  <si>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</si>
  <si>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</si>
  <si>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</si>
  <si>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</si>
  <si>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</si>
  <si>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</si>
  <si>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</si>
  <si>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</si>
  <si>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</si>
  <si>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</si>
  <si>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</si>
  <si>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</si>
  <si>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</si>
  <si>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</si>
  <si>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</si>
  <si>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</si>
  <si>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</si>
  <si>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</si>
  <si>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</si>
  <si>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</si>
  <si>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</si>
  <si>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</si>
  <si>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</si>
  <si>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</si>
  <si>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</si>
  <si>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</si>
  <si>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</si>
  <si>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</si>
  <si>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</si>
  <si>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</si>
  <si>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</si>
  <si>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</si>
  <si>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</si>
  <si>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</si>
  <si>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</si>
  <si>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</si>
  <si>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</si>
  <si>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</si>
  <si>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</si>
  <si>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</si>
  <si>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</si>
  <si>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</si>
  <si>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</si>
  <si>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</si>
  <si>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</si>
  <si>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</si>
  <si>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</si>
  <si>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</si>
  <si>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</si>
  <si>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</si>
  <si>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</si>
  <si>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</si>
  <si>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</si>
  <si>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</si>
  <si>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</si>
  <si>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</si>
  <si>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</si>
  <si>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</si>
  <si>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</si>
  <si>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</si>
  <si>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</si>
  <si>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</si>
  <si>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</si>
  <si>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</si>
  <si>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</si>
  <si>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</si>
  <si>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</si>
  <si>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</si>
  <si>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</si>
  <si>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</si>
  <si>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</si>
  <si>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</si>
  <si>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</si>
  <si>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</si>
  <si>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</si>
  <si>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</si>
  <si>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</si>
  <si>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</si>
  <si>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</si>
  <si>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</si>
  <si>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</si>
  <si>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</si>
  <si>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</si>
  <si>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</si>
  <si>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</si>
  <si>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</si>
  <si>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</si>
  <si>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</si>
  <si>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</si>
  <si>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</si>
  <si>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</si>
  <si>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</si>
  <si>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</si>
  <si>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</si>
  <si>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</si>
  <si>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</si>
  <si>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</si>
  <si>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</si>
  <si>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</si>
  <si>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</si>
  <si>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</si>
  <si>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</si>
  <si>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</si>
  <si>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</si>
  <si>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</si>
  <si>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</si>
  <si>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</si>
  <si>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</si>
  <si>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</si>
  <si>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</si>
  <si>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</si>
  <si>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</si>
  <si>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</si>
  <si>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</si>
  <si>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</si>
  <si>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</si>
  <si>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</si>
  <si>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</si>
  <si>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</si>
  <si>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</si>
  <si>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</si>
  <si>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</si>
  <si>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</si>
  <si>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</si>
  <si>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</si>
  <si>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</si>
  <si>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</si>
  <si>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</si>
  <si>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</si>
  <si>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</si>
  <si>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</si>
  <si>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</si>
  <si>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</si>
  <si>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</si>
  <si>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</si>
  <si>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</si>
  <si>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</si>
  <si>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</si>
  <si>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</si>
  <si>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</si>
  <si>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</si>
  <si>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</si>
  <si>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</si>
  <si>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</si>
  <si>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</si>
  <si>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</si>
  <si>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</si>
  <si>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</si>
  <si>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</si>
  <si>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</si>
  <si>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</si>
  <si>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</si>
  <si>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</si>
  <si>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</si>
  <si>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</si>
  <si>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</si>
  <si>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</si>
  <si>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</si>
  <si>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</si>
  <si>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</si>
  <si>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</si>
  <si>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</si>
  <si>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</si>
  <si>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</si>
  <si>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</si>
  <si>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</si>
  <si>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</si>
  <si>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</si>
  <si>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</si>
  <si>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</si>
  <si>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</si>
  <si>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</si>
  <si>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</si>
  <si>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</si>
  <si>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</si>
  <si>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</si>
  <si>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</si>
  <si>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</si>
  <si>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</si>
  <si>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</si>
  <si>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</si>
  <si>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</si>
  <si>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</si>
  <si>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</si>
  <si>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</si>
  <si>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</si>
  <si>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</si>
  <si>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</si>
  <si>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</si>
  <si>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</si>
  <si>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</si>
  <si>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</si>
  <si>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</si>
  <si>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</si>
  <si>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</si>
  <si>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</si>
  <si>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</si>
  <si>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</si>
  <si>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</si>
  <si>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</si>
  <si>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</si>
  <si>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</si>
  <si>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</si>
  <si>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</si>
  <si>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</si>
  <si>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</si>
  <si>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</si>
  <si>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</si>
  <si>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</si>
  <si>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</si>
  <si>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</si>
  <si>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</si>
  <si>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</si>
  <si>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</si>
  <si>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</si>
  <si>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</si>
  <si>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</si>
  <si>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</si>
  <si>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</si>
  <si>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</si>
  <si>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</si>
  <si>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</si>
  <si>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</si>
  <si>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</si>
  <si>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</si>
  <si>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</si>
  <si>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</si>
  <si>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</si>
  <si>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</si>
  <si>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</si>
  <si>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</si>
  <si>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</si>
  <si>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</si>
  <si>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</si>
  <si>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</si>
  <si>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</si>
  <si>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</si>
  <si>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</si>
  <si>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</si>
  <si>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</si>
  <si>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</si>
  <si>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</si>
  <si>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</si>
  <si>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</si>
  <si>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</si>
  <si>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</si>
  <si>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</si>
  <si>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</si>
  <si>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</si>
  <si>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</si>
  <si>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</si>
  <si>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</si>
  <si>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</si>
  <si>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</si>
  <si>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</si>
  <si>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</si>
  <si>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</si>
  <si>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</si>
  <si>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</si>
  <si>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</si>
  <si>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</si>
  <si>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</si>
  <si>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</si>
  <si>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</si>
  <si>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</si>
  <si>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</si>
  <si>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</si>
  <si>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</si>
  <si>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</si>
  <si>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</si>
  <si>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</si>
  <si>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</si>
  <si>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</si>
  <si>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</si>
  <si>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</si>
  <si>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</si>
  <si>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</si>
  <si>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</si>
  <si>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</si>
  <si>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</si>
  <si>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</si>
  <si>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</si>
  <si>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</si>
  <si>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</si>
  <si>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</si>
  <si>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</si>
  <si>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</si>
  <si>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</si>
  <si>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</si>
  <si>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</si>
  <si>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</si>
  <si>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</si>
  <si>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</si>
  <si>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</si>
  <si>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</si>
  <si>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</si>
  <si>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</si>
  <si>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</si>
  <si>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</si>
  <si>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</si>
  <si>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</si>
  <si>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</si>
  <si>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</si>
  <si>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</si>
  <si>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</si>
  <si>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</si>
  <si>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</si>
  <si>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</si>
  <si>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</si>
  <si>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</si>
  <si>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</si>
  <si>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</si>
  <si>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</si>
  <si>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</si>
  <si>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</si>
  <si>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</si>
  <si>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</si>
  <si>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</si>
  <si>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</si>
  <si>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</si>
  <si>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</si>
  <si>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</si>
  <si>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</si>
  <si>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</si>
  <si>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</si>
  <si>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</si>
  <si>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</si>
  <si>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</si>
  <si>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</si>
  <si>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</si>
  <si>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</si>
  <si>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</si>
  <si>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</si>
  <si>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</si>
  <si>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</si>
  <si>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</si>
  <si>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</si>
  <si>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</si>
  <si>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</si>
  <si>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</si>
  <si>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</si>
  <si>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</si>
  <si>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</si>
  <si>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</si>
  <si>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</si>
  <si>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</si>
  <si>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</si>
  <si>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</si>
  <si>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</si>
  <si>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</si>
  <si>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</si>
  <si>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</si>
  <si>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</si>
  <si>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</si>
  <si>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</si>
  <si>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</si>
  <si>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</si>
  <si>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</si>
  <si>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</si>
  <si>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</si>
  <si>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</si>
  <si>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</si>
  <si>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</si>
  <si>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</si>
  <si>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</si>
  <si>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</si>
  <si>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</si>
  <si>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</si>
  <si>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</si>
  <si>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</si>
  <si>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</si>
  <si>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</si>
  <si>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</si>
  <si>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</si>
  <si>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</si>
  <si>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</si>
  <si>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</si>
  <si>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</si>
  <si>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</si>
  <si>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</si>
  <si>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</si>
  <si>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</si>
  <si>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</si>
  <si>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</si>
  <si>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</si>
  <si>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</si>
  <si>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</si>
  <si>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</si>
  <si>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</si>
  <si>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</si>
  <si>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</si>
  <si>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</si>
  <si>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</si>
  <si>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</si>
  <si>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</si>
  <si>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</si>
  <si>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</si>
  <si>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</si>
  <si>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</si>
  <si>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</si>
  <si>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</si>
  <si>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</si>
  <si>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</si>
  <si>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</si>
  <si>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</si>
  <si>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</si>
  <si>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</si>
  <si>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</si>
  <si>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</si>
  <si>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</si>
  <si>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</si>
  <si>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</si>
  <si>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</si>
  <si>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</si>
  <si>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</si>
  <si>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</si>
  <si>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</si>
  <si>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</si>
  <si>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</si>
  <si>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</si>
  <si>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</si>
  <si>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</si>
  <si>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</si>
  <si>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</si>
  <si>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</si>
  <si>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</si>
  <si>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</si>
  <si>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</si>
  <si>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</si>
  <si>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</si>
  <si>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</si>
  <si>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</si>
  <si>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</si>
  <si>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</si>
  <si>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</si>
  <si>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</si>
  <si>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</si>
  <si>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</si>
  <si>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</si>
  <si>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</si>
  <si>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</si>
  <si>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</si>
  <si>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</si>
  <si>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</si>
  <si>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</si>
  <si>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</si>
  <si>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</si>
  <si>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</si>
  <si>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</si>
  <si>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</si>
  <si>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</si>
  <si>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</si>
  <si>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</si>
  <si>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</si>
  <si>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</si>
  <si>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</si>
  <si>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</si>
  <si>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</si>
  <si>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</si>
  <si>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</si>
  <si>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</si>
  <si>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</si>
  <si>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</si>
  <si>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</si>
  <si>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</si>
  <si>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</si>
  <si>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</si>
  <si>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</si>
  <si>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</si>
  <si>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</si>
  <si>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</si>
  <si>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</si>
  <si>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</si>
  <si>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</si>
  <si>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</si>
  <si>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</si>
  <si>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</si>
  <si>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</si>
  <si>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</si>
  <si>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</si>
  <si>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</si>
  <si>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</si>
  <si>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</si>
  <si>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</si>
  <si>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</si>
  <si>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</si>
  <si>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</si>
  <si>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</si>
  <si>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</si>
  <si>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</si>
  <si>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</si>
  <si>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</si>
  <si>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</si>
  <si>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</si>
  <si>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</si>
  <si>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</si>
  <si>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</si>
  <si>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</si>
  <si>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</si>
  <si>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</si>
  <si>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</si>
  <si>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</si>
  <si>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</si>
  <si>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</si>
  <si>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</si>
  <si>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</si>
  <si>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</si>
  <si>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</si>
  <si>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</si>
  <si>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</si>
  <si>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</si>
  <si>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</si>
  <si>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</si>
  <si>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</si>
  <si>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</si>
  <si>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</si>
  <si>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</si>
  <si>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</si>
  <si>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</si>
  <si>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</si>
  <si>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</si>
  <si>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</si>
  <si>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</si>
  <si>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</si>
  <si>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</si>
  <si>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</si>
  <si>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</si>
  <si>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</si>
  <si>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</si>
  <si>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</si>
  <si>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</si>
  <si>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</si>
  <si>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</si>
  <si>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</si>
  <si>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</si>
  <si>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</si>
  <si>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</si>
  <si>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</si>
  <si>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</si>
  <si>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</si>
  <si>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</si>
  <si>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</si>
  <si>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</si>
  <si>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</si>
  <si>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</si>
  <si>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</si>
  <si>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</si>
  <si>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</si>
  <si>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</si>
  <si>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</si>
  <si>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</si>
  <si>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</si>
  <si>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</si>
  <si>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</si>
  <si>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</si>
  <si>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</si>
  <si>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</si>
  <si>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</si>
  <si>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</si>
  <si>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</si>
  <si>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</si>
  <si>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</si>
  <si>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</si>
  <si>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</si>
  <si>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</si>
  <si>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</si>
  <si>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</si>
  <si>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</si>
  <si>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</si>
  <si>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</si>
  <si>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</si>
  <si>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</si>
  <si>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</si>
  <si>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</si>
  <si>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</si>
  <si>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</si>
  <si>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</si>
  <si>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</si>
  <si>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</si>
  <si>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</si>
  <si>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</si>
  <si>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</si>
  <si>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</si>
  <si>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</si>
  <si>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</si>
  <si>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</si>
  <si>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</si>
  <si>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</si>
  <si>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</si>
  <si>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</si>
  <si>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</si>
  <si>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</si>
  <si>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</si>
  <si>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</si>
  <si>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</si>
  <si>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</si>
  <si>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</si>
  <si>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</si>
  <si>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</si>
  <si>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</si>
  <si>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</si>
  <si>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</si>
  <si>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</si>
  <si>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</si>
  <si>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</si>
  <si>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</si>
  <si>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</si>
  <si>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</si>
  <si>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</si>
  <si>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</si>
  <si>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</si>
  <si>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</si>
  <si>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</si>
  <si>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</si>
  <si>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</si>
  <si>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</si>
  <si>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</si>
  <si>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</si>
  <si>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</si>
  <si>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</si>
  <si>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</si>
  <si>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</si>
  <si>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</si>
  <si>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</si>
  <si>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</si>
  <si>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</si>
  <si>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</si>
  <si>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</si>
  <si>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</si>
  <si>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</si>
  <si>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</si>
  <si>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</si>
  <si>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</si>
  <si>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</si>
  <si>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</si>
  <si>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</si>
  <si>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</si>
  <si>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</si>
  <si>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</si>
  <si>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</si>
  <si>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</si>
  <si>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</si>
  <si>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</si>
  <si>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</si>
  <si>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</si>
  <si>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</si>
  <si>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</si>
  <si>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</si>
  <si>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</si>
  <si>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</si>
  <si>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</si>
  <si>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</si>
  <si>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</si>
  <si>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</si>
  <si>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</si>
  <si>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</si>
  <si>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</si>
  <si>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</si>
  <si>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</si>
  <si>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</si>
  <si>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</si>
  <si>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</si>
  <si>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</si>
  <si>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</si>
  <si>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</si>
  <si>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</si>
  <si>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</si>
  <si>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</si>
  <si>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</si>
  <si>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</si>
  <si>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</si>
  <si>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</si>
  <si>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</si>
  <si>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</si>
  <si>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</si>
  <si>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</si>
  <si>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</si>
  <si>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</si>
  <si>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</si>
  <si>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</si>
  <si>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</si>
  <si>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</si>
  <si>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</si>
  <si>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</si>
  <si>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</si>
  <si>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</si>
  <si>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</si>
  <si>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</si>
  <si>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</si>
  <si>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</si>
  <si>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</si>
  <si>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</si>
  <si>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</si>
  <si>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</si>
  <si>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</si>
  <si>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</si>
  <si>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</si>
  <si>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</si>
  <si>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</si>
  <si>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</si>
  <si>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</si>
  <si>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</si>
  <si>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</si>
  <si>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</si>
  <si>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</si>
  <si>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</si>
  <si>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</si>
  <si>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</si>
  <si>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</si>
  <si>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</si>
  <si>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</si>
  <si>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</si>
  <si>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</si>
  <si>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</si>
  <si>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</si>
  <si>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</si>
  <si>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</si>
  <si>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</si>
  <si>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</si>
  <si>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</si>
  <si>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</si>
  <si>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</si>
  <si>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</si>
  <si>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</si>
  <si>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</si>
  <si>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</si>
  <si>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</si>
  <si>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</si>
  <si>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</si>
  <si>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</si>
  <si>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</si>
  <si>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</si>
  <si>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</si>
  <si>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</si>
  <si>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</si>
  <si>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</si>
  <si>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</si>
  <si>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</si>
  <si>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</si>
  <si>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</si>
  <si>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</si>
  <si>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</si>
  <si>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</si>
  <si>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</si>
  <si>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</si>
  <si>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</si>
  <si>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</si>
  <si>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</si>
  <si>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</si>
  <si>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</si>
  <si>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</si>
  <si>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</si>
  <si>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</si>
  <si>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</si>
  <si>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</si>
  <si>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</si>
  <si>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</si>
  <si>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</si>
  <si>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</si>
  <si>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</si>
  <si>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</si>
  <si>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</si>
  <si>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</si>
  <si>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</si>
  <si>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</si>
  <si>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</si>
  <si>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</si>
  <si>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</si>
  <si>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</si>
  <si>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</si>
  <si>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</si>
  <si>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</si>
  <si>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</si>
  <si>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</si>
  <si>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</si>
  <si>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</si>
  <si>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</si>
  <si>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</si>
  <si>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</si>
  <si>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</si>
  <si>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</si>
  <si>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</si>
  <si>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</si>
  <si>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</si>
  <si>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</si>
  <si>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</si>
  <si>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</si>
  <si>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</si>
  <si>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</si>
  <si>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</si>
  <si>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</si>
  <si>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</si>
  <si>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</si>
  <si>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</si>
  <si>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</si>
  <si>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</si>
  <si>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</si>
  <si>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</si>
  <si>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</si>
  <si>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</si>
  <si>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</si>
  <si>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</si>
  <si>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</si>
  <si>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</si>
  <si>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</si>
  <si>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</si>
  <si>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</si>
  <si>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</si>
  <si>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</si>
  <si>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</si>
  <si>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</si>
  <si>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</si>
  <si>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</si>
  <si>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</si>
  <si>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</si>
  <si>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</si>
  <si>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</si>
  <si>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</si>
  <si>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</si>
  <si>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</si>
  <si>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</si>
  <si>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</si>
  <si>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</si>
  <si>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</si>
  <si>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</si>
  <si>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</si>
  <si>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</si>
  <si>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</si>
  <si>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</si>
  <si>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</si>
  <si>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</si>
  <si>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</si>
  <si>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</si>
  <si>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</si>
  <si>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</si>
  <si>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</si>
  <si>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</si>
  <si>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</si>
  <si>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</si>
  <si>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</si>
  <si>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</si>
  <si>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</si>
  <si>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</si>
  <si>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</si>
  <si>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</si>
  <si>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</si>
  <si>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</si>
  <si>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</si>
  <si>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</si>
  <si>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</si>
  <si>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</si>
  <si>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</si>
  <si>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</si>
  <si>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</si>
  <si>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</si>
  <si>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</si>
  <si>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</si>
  <si>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</si>
  <si>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</si>
  <si>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</si>
  <si>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</si>
  <si>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</si>
  <si>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</si>
  <si>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</si>
  <si>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</si>
  <si>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</si>
  <si>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</si>
  <si>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</si>
  <si>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</si>
  <si>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</si>
  <si>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</si>
  <si>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</si>
  <si>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</si>
  <si>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</si>
  <si>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</si>
  <si>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</si>
  <si>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</si>
  <si>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</si>
  <si>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</si>
  <si>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</si>
  <si>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</si>
  <si>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</si>
  <si>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</si>
  <si>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</si>
  <si>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</si>
  <si>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</si>
  <si>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</si>
  <si>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</si>
  <si>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</si>
  <si>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</si>
  <si>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</si>
  <si>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</si>
  <si>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</si>
  <si>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</si>
  <si>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</si>
  <si>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</si>
  <si>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</si>
  <si>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</si>
  <si>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</si>
  <si>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</si>
  <si>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</si>
  <si>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</si>
  <si>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</si>
  <si>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</si>
  <si>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</si>
  <si>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</si>
  <si>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</si>
  <si>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</si>
  <si>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</si>
  <si>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</si>
  <si>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</si>
  <si>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</si>
  <si>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</si>
  <si>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</si>
  <si>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</si>
  <si>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</si>
  <si>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</si>
  <si>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</si>
  <si>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</si>
  <si>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</si>
  <si>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</si>
  <si>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</si>
  <si>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</si>
  <si>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</si>
  <si>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</si>
  <si>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</si>
  <si>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</si>
  <si>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</si>
  <si>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</si>
  <si>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</si>
  <si>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</si>
  <si>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</si>
  <si>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</si>
  <si>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</si>
  <si>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</si>
  <si>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</si>
  <si>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</si>
  <si>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</si>
  <si>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</si>
  <si>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</si>
  <si>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</si>
  <si>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</si>
  <si>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</si>
  <si>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</si>
  <si>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</si>
  <si>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</si>
  <si>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</si>
  <si>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</si>
  <si>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</si>
  <si>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</si>
  <si>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</si>
  <si>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</si>
  <si>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</si>
  <si>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</si>
  <si>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</si>
  <si>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</si>
  <si>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</si>
  <si>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</si>
  <si>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</si>
  <si>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</si>
  <si>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</si>
  <si>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</si>
  <si>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</si>
  <si>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</si>
  <si>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</si>
  <si>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</si>
  <si>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</si>
  <si>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</si>
  <si>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</si>
  <si>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</si>
  <si>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</si>
  <si>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</si>
  <si>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</si>
  <si>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</si>
  <si>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</si>
  <si>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</si>
  <si>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</si>
  <si>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</si>
  <si>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</si>
  <si>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</si>
  <si>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</si>
  <si>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</si>
  <si>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</si>
  <si>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</si>
  <si>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</si>
  <si>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</si>
  <si>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</si>
  <si>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</si>
  <si>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</si>
  <si>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</si>
  <si>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</si>
  <si>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</si>
  <si>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</si>
  <si>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</si>
  <si>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</si>
  <si>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</si>
  <si>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</si>
  <si>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</si>
  <si>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</si>
  <si>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</si>
  <si>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</si>
  <si>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</si>
  <si>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</si>
  <si>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</si>
  <si>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</si>
  <si>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</si>
  <si>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</si>
  <si>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</si>
  <si>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</si>
  <si>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</si>
  <si>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</si>
  <si>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</si>
  <si>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</si>
  <si>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</si>
  <si>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</si>
  <si>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</si>
  <si>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</si>
  <si>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</si>
  <si>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</si>
  <si>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</si>
  <si>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</si>
  <si>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</si>
  <si>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</si>
  <si>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</si>
  <si>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</si>
  <si>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</si>
  <si>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</si>
  <si>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</si>
  <si>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</si>
  <si>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</si>
  <si>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</si>
  <si>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</si>
  <si>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</si>
  <si>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</si>
  <si>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</si>
  <si>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</si>
  <si>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</si>
  <si>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</si>
  <si>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</si>
  <si>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</si>
  <si>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</si>
  <si>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</si>
  <si>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</si>
  <si>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</si>
  <si>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</si>
  <si>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</si>
  <si>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</si>
  <si>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</si>
  <si>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</si>
  <si>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</si>
  <si>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</si>
  <si>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</si>
  <si>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</si>
  <si>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</si>
  <si>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</si>
  <si>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</si>
  <si>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</si>
  <si>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</si>
  <si>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</si>
  <si>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</si>
  <si>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</si>
  <si>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</si>
  <si>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</si>
  <si>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</si>
  <si>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</si>
  <si>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</si>
  <si>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</si>
  <si>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</si>
  <si>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</si>
  <si>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</si>
  <si>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</si>
  <si>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</si>
  <si>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</si>
  <si>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</si>
  <si>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</si>
  <si>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</si>
  <si>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</si>
  <si>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</si>
  <si>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</si>
  <si>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</si>
  <si>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</si>
  <si>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</si>
  <si>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</si>
  <si>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</si>
  <si>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</si>
  <si>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</si>
  <si>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</si>
  <si>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</si>
  <si>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</si>
  <si>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</si>
  <si>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</si>
  <si>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</si>
  <si>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</si>
  <si>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</si>
  <si>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</si>
  <si>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</si>
  <si>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</si>
  <si>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</si>
  <si>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</si>
  <si>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</si>
  <si>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</si>
  <si>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</si>
  <si>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</si>
  <si>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</si>
  <si>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</si>
  <si>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</si>
  <si>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</si>
  <si>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</si>
  <si>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</si>
  <si>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</si>
  <si>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</si>
  <si>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</si>
  <si>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</si>
  <si>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</si>
  <si>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</si>
  <si>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</si>
  <si>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</si>
  <si>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</si>
  <si>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</si>
  <si>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</si>
  <si>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</si>
  <si>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</si>
  <si>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</si>
  <si>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</si>
  <si>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</si>
  <si>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</si>
  <si>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</si>
  <si>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</si>
  <si>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</si>
  <si>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</si>
  <si>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</si>
  <si>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</si>
  <si>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</si>
  <si>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</si>
  <si>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</si>
  <si>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</si>
  <si>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</si>
  <si>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</si>
  <si>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</si>
  <si>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</si>
  <si>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</si>
  <si>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</si>
  <si>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</si>
  <si>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</si>
  <si>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</si>
  <si>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</si>
  <si>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</si>
  <si>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</si>
  <si>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</si>
  <si>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</si>
  <si>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</si>
  <si>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</si>
  <si>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</si>
  <si>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</si>
  <si>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</si>
  <si>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</si>
  <si>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</si>
  <si>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</si>
  <si>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</si>
  <si>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</si>
  <si>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</si>
  <si>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</si>
  <si>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</si>
  <si>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</si>
  <si>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</si>
  <si>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</si>
  <si>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</si>
  <si>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</si>
  <si>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</si>
  <si>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</si>
  <si>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</si>
  <si>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</si>
  <si>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</si>
  <si>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</si>
  <si>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</si>
  <si>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</si>
  <si>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</si>
  <si>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</si>
  <si>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</si>
  <si>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</si>
  <si>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</si>
  <si>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</si>
  <si>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</si>
  <si>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</si>
  <si>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</si>
  <si>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</si>
  <si>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</si>
  <si>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</si>
  <si>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</si>
  <si>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</si>
  <si>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</si>
  <si>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</si>
  <si>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</si>
  <si>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</si>
  <si>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</si>
  <si>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</si>
  <si>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</si>
  <si>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</si>
  <si>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</si>
  <si>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</si>
  <si>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</si>
  <si>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</si>
  <si>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</si>
  <si>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</si>
  <si>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</si>
  <si>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</si>
  <si>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</si>
  <si>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</si>
  <si>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</si>
  <si>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</si>
  <si>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</si>
  <si>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</si>
  <si>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</si>
  <si>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</si>
  <si>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</si>
  <si>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</si>
  <si>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</si>
  <si>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</si>
  <si>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</si>
  <si>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</si>
  <si>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</si>
  <si>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</si>
  <si>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</si>
  <si>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</si>
  <si>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</si>
  <si>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</si>
  <si>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</si>
  <si>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</si>
  <si>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</si>
  <si>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</si>
  <si>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</si>
  <si>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</si>
  <si>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</si>
  <si>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</si>
  <si>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</si>
  <si>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</si>
  <si>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</si>
  <si>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</si>
  <si>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</si>
  <si>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</si>
  <si>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</si>
  <si>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</si>
  <si>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</si>
  <si>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</si>
  <si>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</si>
  <si>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</si>
  <si>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</si>
  <si>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</si>
  <si>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</si>
  <si>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</si>
  <si>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</si>
  <si>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</si>
  <si>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</si>
  <si>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</si>
  <si>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</si>
  <si>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</si>
  <si>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</si>
  <si>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</si>
  <si>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</si>
  <si>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</si>
  <si>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</si>
  <si>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</si>
  <si>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</si>
  <si>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</si>
  <si>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</si>
  <si>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</si>
  <si>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</si>
  <si>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</si>
  <si>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</si>
  <si>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</si>
  <si>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</si>
  <si>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</si>
  <si>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</si>
  <si>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</si>
  <si>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</si>
  <si>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</si>
  <si>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</si>
  <si>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</si>
  <si>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</si>
  <si>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</si>
  <si>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</si>
  <si>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</si>
  <si>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</si>
  <si>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</si>
  <si>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</si>
  <si>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</si>
  <si>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</si>
  <si>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</si>
  <si>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</si>
  <si>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</si>
  <si>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</si>
  <si>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</si>
  <si>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</si>
  <si>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</si>
  <si>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</si>
  <si>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</si>
  <si>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</si>
  <si>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</si>
  <si>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</si>
  <si>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</si>
  <si>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</si>
  <si>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</si>
  <si>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</si>
  <si>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</si>
  <si>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</si>
  <si>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</si>
  <si>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</si>
  <si>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</si>
  <si>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</si>
  <si>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</si>
  <si>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</si>
  <si>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</si>
  <si>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</si>
  <si>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</si>
  <si>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</si>
  <si>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</si>
  <si>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</si>
  <si>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</si>
  <si>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</si>
  <si>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</si>
  <si>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</si>
  <si>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</si>
  <si>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</si>
  <si>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</si>
  <si>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</si>
  <si>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</si>
  <si>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</si>
  <si>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</si>
  <si>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</si>
  <si>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</si>
  <si>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</si>
  <si>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</si>
  <si>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</si>
  <si>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</si>
  <si>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</si>
  <si>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</si>
  <si>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</si>
  <si>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</si>
  <si>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</si>
  <si>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</si>
  <si>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</si>
  <si>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</si>
  <si>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</si>
  <si>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</si>
  <si>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</si>
  <si>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</si>
  <si>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</si>
  <si>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</si>
  <si>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</si>
  <si>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</si>
  <si>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</si>
  <si>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</si>
  <si>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</si>
  <si>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</si>
  <si>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</si>
  <si>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</si>
  <si>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</si>
  <si>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</si>
  <si>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</si>
  <si>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</si>
  <si>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</si>
  <si>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</si>
  <si>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</si>
  <si>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</si>
  <si>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</si>
  <si>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</si>
  <si>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</si>
  <si>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</si>
  <si>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</si>
  <si>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</si>
  <si>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</si>
  <si>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</si>
  <si>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</si>
  <si>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</si>
  <si>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</si>
  <si>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</si>
  <si>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</si>
  <si>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</si>
  <si>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</si>
  <si>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</si>
  <si>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</si>
  <si>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</si>
  <si>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</si>
  <si>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</si>
  <si>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</si>
  <si>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</si>
  <si>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</si>
  <si>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</si>
  <si>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</si>
  <si>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</si>
  <si>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</si>
  <si>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</si>
  <si>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</si>
  <si>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</si>
  <si>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</si>
  <si>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</si>
  <si>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</si>
  <si>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</si>
  <si>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</si>
  <si>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</si>
  <si>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</si>
  <si>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</si>
  <si>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</si>
  <si>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</si>
  <si>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</si>
  <si>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</si>
  <si>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</si>
  <si>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</si>
  <si>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</si>
  <si>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</si>
  <si>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</si>
  <si>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</si>
  <si>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</si>
  <si>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</si>
  <si>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</si>
  <si>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</si>
  <si>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</si>
  <si>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</si>
  <si>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</si>
  <si>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</si>
  <si>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</si>
  <si>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</si>
  <si>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</si>
  <si>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</si>
  <si>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</si>
  <si>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</si>
  <si>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</si>
  <si>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</si>
  <si>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</si>
  <si>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</si>
  <si>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</si>
  <si>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</si>
  <si>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</si>
  <si>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</si>
  <si>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</si>
  <si>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</si>
  <si>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</si>
  <si>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</si>
  <si>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</si>
  <si>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</si>
  <si>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</si>
  <si>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</si>
  <si>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</si>
  <si>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</si>
  <si>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</si>
  <si>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</si>
  <si>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</si>
  <si>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</si>
  <si>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</si>
  <si>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</si>
  <si>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</si>
  <si>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</si>
  <si>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</si>
  <si>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</si>
  <si>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</si>
  <si>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</si>
  <si>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</si>
  <si>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</si>
  <si>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</si>
  <si>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</si>
  <si>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</si>
  <si>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</si>
  <si>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</si>
  <si>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</si>
  <si>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</si>
  <si>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</si>
  <si>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</si>
  <si>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</si>
  <si>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</si>
  <si>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</si>
  <si>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</si>
  <si>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</si>
  <si>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</si>
  <si>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</si>
  <si>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</si>
  <si>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</si>
  <si>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</si>
  <si>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</si>
  <si>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</si>
  <si>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</si>
  <si>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</si>
  <si>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</si>
  <si>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</si>
  <si>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</si>
  <si>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</si>
  <si>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</si>
  <si>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</si>
  <si>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</si>
  <si>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</si>
  <si>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</si>
  <si>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</si>
  <si>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</si>
  <si>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</si>
  <si>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</si>
  <si>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</si>
  <si>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</si>
  <si>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</si>
  <si>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</si>
  <si>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</si>
  <si>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</si>
  <si>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</si>
  <si>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</si>
  <si>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</si>
  <si>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</si>
  <si>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</si>
  <si>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</si>
  <si>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</si>
  <si>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</si>
  <si>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</si>
  <si>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</si>
  <si>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</si>
  <si>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</si>
  <si>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</si>
  <si>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</si>
  <si>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</si>
  <si>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</si>
  <si>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</si>
  <si>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</si>
  <si>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</si>
  <si>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</si>
  <si>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</si>
  <si>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</si>
  <si>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</si>
  <si>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</si>
  <si>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</si>
  <si>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</si>
  <si>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</si>
  <si>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</si>
  <si>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</si>
  <si>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</si>
  <si>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</si>
  <si>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</si>
  <si>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</si>
  <si>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</si>
  <si>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</si>
  <si>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</si>
  <si>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</si>
  <si>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</si>
  <si>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</si>
  <si>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</si>
  <si>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</si>
  <si>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</si>
  <si>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</si>
  <si>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</si>
  <si>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</si>
  <si>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</si>
  <si>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</si>
  <si>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</si>
  <si>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</si>
  <si>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</si>
  <si>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</si>
  <si>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</si>
  <si>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</si>
  <si>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</si>
  <si>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</si>
  <si>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</si>
  <si>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</si>
  <si>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</si>
  <si>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</si>
  <si>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</si>
  <si>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</si>
  <si>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</si>
  <si>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</si>
  <si>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</si>
  <si>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</si>
  <si>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</si>
  <si>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</si>
  <si>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</si>
  <si>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</si>
  <si>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</si>
  <si>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</si>
  <si>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</si>
  <si>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</si>
  <si>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</si>
  <si>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</si>
  <si>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</si>
  <si>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</si>
  <si>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</si>
  <si>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</si>
  <si>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</si>
  <si>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</si>
  <si>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</si>
  <si>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</si>
  <si>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</si>
  <si>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</si>
  <si>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</si>
  <si>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</si>
  <si>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</si>
  <si>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</si>
  <si>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</si>
  <si>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</si>
  <si>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</si>
  <si>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</si>
  <si>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</si>
  <si>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</si>
  <si>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</si>
  <si>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</si>
  <si>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</si>
  <si>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</si>
  <si>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</si>
  <si>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</si>
  <si>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</si>
  <si>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</si>
  <si>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</si>
  <si>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</si>
  <si>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</si>
  <si>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</si>
  <si>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</si>
  <si>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</si>
  <si>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</si>
  <si>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</si>
  <si>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</si>
  <si>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</si>
  <si>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</si>
  <si>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</si>
  <si>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</si>
  <si>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</si>
  <si>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</si>
  <si>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</si>
  <si>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</si>
  <si>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</si>
  <si>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</si>
  <si>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</si>
  <si>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</si>
  <si>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</si>
  <si>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</si>
  <si>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</si>
  <si>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</si>
  <si>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</si>
  <si>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</si>
  <si>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</si>
  <si>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</si>
  <si>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</si>
  <si>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</si>
  <si>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</si>
  <si>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</si>
  <si>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</si>
  <si>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</si>
  <si>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</si>
  <si>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</si>
  <si>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</si>
  <si>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</si>
  <si>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</si>
  <si>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</si>
  <si>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</si>
  <si>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</si>
  <si>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</si>
  <si>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</si>
  <si>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</si>
  <si>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</si>
  <si>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</si>
  <si>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</si>
  <si>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</si>
  <si>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</si>
  <si>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</si>
  <si>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</si>
  <si>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</si>
  <si>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</si>
  <si>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</si>
  <si>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</si>
  <si>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</si>
  <si>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</si>
  <si>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</si>
  <si>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</si>
  <si>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</si>
  <si>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</si>
  <si>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</si>
  <si>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</si>
  <si>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</si>
  <si>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</si>
  <si>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</si>
  <si>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</si>
  <si>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</si>
  <si>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</si>
  <si>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</si>
  <si>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</si>
  <si>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</si>
  <si>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</si>
  <si>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</si>
  <si>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</si>
  <si>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</si>
  <si>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</si>
  <si>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</si>
  <si>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</si>
  <si>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</si>
  <si>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</si>
  <si>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</si>
  <si>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</si>
  <si>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</si>
  <si>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</si>
  <si>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</si>
  <si>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</si>
  <si>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</si>
  <si>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</si>
  <si>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</si>
  <si>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</si>
  <si>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</si>
  <si>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</si>
  <si>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</si>
  <si>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</si>
  <si>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</si>
  <si>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</si>
  <si>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</si>
  <si>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</si>
  <si>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</si>
  <si>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</si>
  <si>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</si>
  <si>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</si>
  <si>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</si>
  <si>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</si>
  <si>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</si>
  <si>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</si>
  <si>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</si>
  <si>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</si>
  <si>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</si>
  <si>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</si>
  <si>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</si>
  <si>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</si>
  <si>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</si>
  <si>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</si>
  <si>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</si>
  <si>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</si>
  <si>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</si>
  <si>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</si>
  <si>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</si>
  <si>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</si>
  <si>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</si>
  <si>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</si>
  <si>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</si>
  <si>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</si>
  <si>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</si>
  <si>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</si>
  <si>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</si>
  <si>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</si>
  <si>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</si>
  <si>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</si>
  <si>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</si>
  <si>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</si>
  <si>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</si>
  <si>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</si>
  <si>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</si>
  <si>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</si>
  <si>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</si>
  <si>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</si>
  <si>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</si>
  <si>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</si>
  <si>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</si>
  <si>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</si>
  <si>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</si>
  <si>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</si>
  <si>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</si>
  <si>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</si>
  <si>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</si>
  <si>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</si>
  <si>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</si>
  <si>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</si>
  <si>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</si>
  <si>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</si>
  <si>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</si>
  <si>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</si>
  <si>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</si>
  <si>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</si>
  <si>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</si>
  <si>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</si>
  <si>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</si>
  <si>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</si>
  <si>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</si>
  <si>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</si>
  <si>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</si>
  <si>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</si>
  <si>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</si>
  <si>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</si>
  <si>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</si>
  <si>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</si>
  <si>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</si>
  <si>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</si>
  <si>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</si>
  <si>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</si>
  <si>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</si>
  <si>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</si>
  <si>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</si>
  <si>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</si>
  <si>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</si>
  <si>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</si>
  <si>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</si>
  <si>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</si>
  <si>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</si>
  <si>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</si>
  <si>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</si>
  <si>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</si>
  <si>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</si>
  <si>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</si>
  <si>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</si>
  <si>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</si>
  <si>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</si>
  <si>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</si>
  <si>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</si>
  <si>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</si>
  <si>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</si>
  <si>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</si>
  <si>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</si>
  <si>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</si>
  <si>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</si>
  <si>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</si>
  <si>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</si>
  <si>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</si>
  <si>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</si>
  <si>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</si>
  <si>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</si>
  <si>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</si>
  <si>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</si>
  <si>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</si>
  <si>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</si>
  <si>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</si>
  <si>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</si>
  <si>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</si>
  <si>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</si>
  <si>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</si>
  <si>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</si>
  <si>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</si>
  <si>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</si>
  <si>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</si>
  <si>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</si>
  <si>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</si>
  <si>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</si>
  <si>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</si>
  <si>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</si>
  <si>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</si>
  <si>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</si>
  <si>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</si>
  <si>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</si>
  <si>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</si>
  <si>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</si>
  <si>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</si>
  <si>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</si>
  <si>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</si>
  <si>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</si>
  <si>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</si>
  <si>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</si>
  <si>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</si>
  <si>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</si>
  <si>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</si>
  <si>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</si>
  <si>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</si>
  <si>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</si>
  <si>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</si>
  <si>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</si>
  <si>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</si>
  <si>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</si>
  <si>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</si>
  <si>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</si>
  <si>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</si>
  <si>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</si>
  <si>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</si>
  <si>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</si>
  <si>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</si>
  <si>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</si>
  <si>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</si>
  <si>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</si>
  <si>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</si>
  <si>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</si>
  <si>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</si>
  <si>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</si>
  <si>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</si>
  <si>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</si>
  <si>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</si>
  <si>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</si>
  <si>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</si>
  <si>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</si>
  <si>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</si>
  <si>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</si>
  <si>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</si>
  <si>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</si>
  <si>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</si>
  <si>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</si>
  <si>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</si>
  <si>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</si>
  <si>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</si>
  <si>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</si>
  <si>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</si>
  <si>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</si>
  <si>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</si>
  <si>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</si>
  <si>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</si>
  <si>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</si>
  <si>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</si>
  <si>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</si>
  <si>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</si>
  <si>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</si>
  <si>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</si>
  <si>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</si>
  <si>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</si>
  <si>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</si>
  <si>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</si>
  <si>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</si>
  <si>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</si>
  <si>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</si>
  <si>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</si>
  <si>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</si>
  <si>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</si>
  <si>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</si>
  <si>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</si>
  <si>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</si>
  <si>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</si>
  <si>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</si>
  <si>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</si>
  <si>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</si>
  <si>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</si>
  <si>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</si>
  <si>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</si>
  <si>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</si>
  <si>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</si>
  <si>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</si>
  <si>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</si>
  <si>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</si>
  <si>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</si>
  <si>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</si>
  <si>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</si>
  <si>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</si>
  <si>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</si>
  <si>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</si>
  <si>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</si>
  <si>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</si>
  <si>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</si>
  <si>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</si>
  <si>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</si>
  <si>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</si>
  <si>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</si>
  <si>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</si>
  <si>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</si>
  <si>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</si>
  <si>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</si>
  <si>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</si>
  <si>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</si>
  <si>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</si>
  <si>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</si>
  <si>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</si>
  <si>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</si>
  <si>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</si>
  <si>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</si>
  <si>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</si>
  <si>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</si>
  <si>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</si>
  <si>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</si>
  <si>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</si>
  <si>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</si>
  <si>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</si>
  <si>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</si>
  <si>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</si>
  <si>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</si>
  <si>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</si>
  <si>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</si>
  <si>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</si>
  <si>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</si>
  <si>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</si>
  <si>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</si>
  <si>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</si>
  <si>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</si>
  <si>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</si>
  <si>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</si>
  <si>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</si>
  <si>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</si>
  <si>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</si>
  <si>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</si>
  <si>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</si>
  <si>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</si>
  <si>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</si>
  <si>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</si>
  <si>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</si>
  <si>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</si>
  <si>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</si>
  <si>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</si>
  <si>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</si>
  <si>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</si>
  <si>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</si>
  <si>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</si>
  <si>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</si>
  <si>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</si>
  <si>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</si>
  <si>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</si>
  <si>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</si>
  <si>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</si>
  <si>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</si>
  <si>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</si>
  <si>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</si>
  <si>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</si>
  <si>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</si>
  <si>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</si>
  <si>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</si>
  <si>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</si>
  <si>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</si>
  <si>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</si>
  <si>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</si>
  <si>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</si>
  <si>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</si>
  <si>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</si>
  <si>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</si>
  <si>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</si>
  <si>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</si>
  <si>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</si>
  <si>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</si>
  <si>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</si>
  <si>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</si>
  <si>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</si>
  <si>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</si>
  <si>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</si>
  <si>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</si>
  <si>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</si>
  <si>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</si>
  <si>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</si>
  <si>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</si>
  <si>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</si>
  <si>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</si>
  <si>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</si>
  <si>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</si>
  <si>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</si>
  <si>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</si>
  <si>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</si>
  <si>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</si>
  <si>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</si>
  <si>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</si>
  <si>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</si>
  <si>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</si>
  <si>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</si>
  <si>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</si>
  <si>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</si>
  <si>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</si>
  <si>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</si>
  <si>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</si>
  <si>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</si>
  <si>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</si>
  <si>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</si>
  <si>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</si>
  <si>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</si>
  <si>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</si>
  <si>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</si>
  <si>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</si>
  <si>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</si>
  <si>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</si>
  <si>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</si>
  <si>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</si>
  <si>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</si>
  <si>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</si>
  <si>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</si>
  <si>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</si>
  <si>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</si>
  <si>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</si>
  <si>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</si>
  <si>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</si>
  <si>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</si>
  <si>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</si>
  <si>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</si>
  <si>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</si>
  <si>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</si>
  <si>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</si>
  <si>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</si>
  <si>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</si>
  <si>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</si>
  <si>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</si>
  <si>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</si>
  <si>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</si>
  <si>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</si>
  <si>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</si>
  <si>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</si>
  <si>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</si>
  <si>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</si>
  <si>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</si>
  <si>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</si>
  <si>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</si>
  <si>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</si>
  <si>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</si>
  <si>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</si>
  <si>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</si>
  <si>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</si>
  <si>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</si>
  <si>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</si>
  <si>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</si>
  <si>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</si>
  <si>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</si>
  <si>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</si>
  <si>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</si>
  <si>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</si>
  <si>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</si>
  <si>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</si>
  <si>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</si>
  <si>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</si>
  <si>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</si>
  <si>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</si>
  <si>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</si>
  <si>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</si>
  <si>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</si>
  <si>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</si>
  <si>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</si>
  <si>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</si>
  <si>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</si>
  <si>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</si>
  <si>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</si>
  <si>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</si>
  <si>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</si>
  <si>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</si>
  <si>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</si>
  <si>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</si>
  <si>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</si>
  <si>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</si>
  <si>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</si>
  <si>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</si>
  <si>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</si>
  <si>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</si>
  <si>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</si>
  <si>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</si>
  <si>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</si>
  <si>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</si>
  <si>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</si>
  <si>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</si>
  <si>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</si>
  <si>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</si>
  <si>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</si>
  <si>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</si>
  <si>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</si>
  <si>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</si>
  <si>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</si>
  <si>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</si>
  <si>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</si>
  <si>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</si>
  <si>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</si>
  <si>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</si>
  <si>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</si>
  <si>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</si>
  <si>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</si>
  <si>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</si>
  <si>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</si>
  <si>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</si>
  <si>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</si>
  <si>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</si>
  <si>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</si>
  <si>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</si>
  <si>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</si>
  <si>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</si>
  <si>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</si>
  <si>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</si>
  <si>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</si>
  <si>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</si>
  <si>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</si>
  <si>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</si>
  <si>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</si>
  <si>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</si>
  <si>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</si>
  <si>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</si>
  <si>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</si>
  <si>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</si>
  <si>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</si>
  <si>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</si>
  <si>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</si>
  <si>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</si>
  <si>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</si>
  <si>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</si>
  <si>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</si>
  <si>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</si>
  <si>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</si>
  <si>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</si>
  <si>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</si>
  <si>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</si>
  <si>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</si>
  <si>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</si>
  <si>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</si>
  <si>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</si>
  <si>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</si>
  <si>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</si>
  <si>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</si>
  <si>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</si>
  <si>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</si>
  <si>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</si>
  <si>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</si>
  <si>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</si>
  <si>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</si>
  <si>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</si>
  <si>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</si>
  <si>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</si>
  <si>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</si>
  <si>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</si>
  <si>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</si>
  <si>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</si>
  <si>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</si>
  <si>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</si>
  <si>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</si>
  <si>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</si>
  <si>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</si>
  <si>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</si>
  <si>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</si>
  <si>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</si>
  <si>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</si>
  <si>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</si>
  <si>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</si>
  <si>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</si>
  <si>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</si>
  <si>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</si>
  <si>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</si>
  <si>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</si>
  <si>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</si>
  <si>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</si>
  <si>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</si>
  <si>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</si>
  <si>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</si>
  <si>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</si>
  <si>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</si>
  <si>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</si>
  <si>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</si>
  <si>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</si>
  <si>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</si>
  <si>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</si>
  <si>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</si>
  <si>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</si>
  <si>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</si>
  <si>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</si>
  <si>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</si>
  <si>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</si>
  <si>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</si>
  <si>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</si>
  <si>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</si>
  <si>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</si>
  <si>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</si>
  <si>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</si>
  <si>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</si>
  <si>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</si>
  <si>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</si>
  <si>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</si>
  <si>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</si>
  <si>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</si>
  <si>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</si>
  <si>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</si>
  <si>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</si>
  <si>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</si>
  <si>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</si>
  <si>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</si>
  <si>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</si>
  <si>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</si>
  <si>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</si>
  <si>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</si>
  <si>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</si>
  <si>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</si>
  <si>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</si>
  <si>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</si>
  <si>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</si>
  <si>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</si>
  <si>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</si>
  <si>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</si>
  <si>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</si>
  <si>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</si>
  <si>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</si>
  <si>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</si>
  <si>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</si>
  <si>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</si>
  <si>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</si>
  <si>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</si>
  <si>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</si>
  <si>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</si>
  <si>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</si>
  <si>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</si>
  <si>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</si>
  <si>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</si>
  <si>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</si>
  <si>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</si>
  <si>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</si>
  <si>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</si>
  <si>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</si>
  <si>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</si>
  <si>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</si>
  <si>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</si>
  <si>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</si>
  <si>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</si>
  <si>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</si>
  <si>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</si>
  <si>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</si>
  <si>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</si>
  <si>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</si>
  <si>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</si>
  <si>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</si>
  <si>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</si>
  <si>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</si>
  <si>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</si>
  <si>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</si>
  <si>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</si>
  <si>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</si>
  <si>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</si>
  <si>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</si>
  <si>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</si>
  <si>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</si>
  <si>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</si>
  <si>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</si>
  <si>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</si>
  <si>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</si>
  <si>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</si>
  <si>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</si>
  <si>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</si>
  <si>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</si>
  <si>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</si>
  <si>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</si>
  <si>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</si>
  <si>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</si>
  <si>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</si>
  <si>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</si>
  <si>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</si>
  <si>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</si>
  <si>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</si>
  <si>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</si>
  <si>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</si>
  <si>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</si>
  <si>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</si>
  <si>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</si>
  <si>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</si>
  <si>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</si>
  <si>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</si>
  <si>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</si>
  <si>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</si>
  <si>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</si>
  <si>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</si>
  <si>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</si>
  <si>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</si>
  <si>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</si>
  <si>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</si>
  <si>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</si>
  <si>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</si>
  <si>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</si>
  <si>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</si>
  <si>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</si>
  <si>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</si>
  <si>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</si>
  <si>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</si>
  <si>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</si>
  <si>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</si>
  <si>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</si>
  <si>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</si>
  <si>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</si>
  <si>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</si>
  <si>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</si>
  <si>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</si>
  <si>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</si>
  <si>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</si>
  <si>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</si>
  <si>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</si>
  <si>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</si>
  <si>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</si>
  <si>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</si>
  <si>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</si>
  <si>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</si>
  <si>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</si>
  <si>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</si>
  <si>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</si>
  <si>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</si>
  <si>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</si>
  <si>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</si>
  <si>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</si>
  <si>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</si>
  <si>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</si>
  <si>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</si>
  <si>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</si>
  <si>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</si>
  <si>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</si>
  <si>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</si>
  <si>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</si>
  <si>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</si>
  <si>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</si>
  <si>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</si>
  <si>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</si>
  <si>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</si>
  <si>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</si>
  <si>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</si>
  <si>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</si>
  <si>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</si>
  <si>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</si>
  <si>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</si>
  <si>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</si>
  <si>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</si>
  <si>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</si>
  <si>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</si>
  <si>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</si>
  <si>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</si>
  <si>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</si>
  <si>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</si>
  <si>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</si>
  <si>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</si>
  <si>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</si>
  <si>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</si>
  <si>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</si>
  <si>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</si>
  <si>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</si>
  <si>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</si>
  <si>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</si>
  <si>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</si>
  <si>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</si>
  <si>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</si>
  <si>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</si>
  <si>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</si>
  <si>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</si>
  <si>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</si>
  <si>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</si>
  <si>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</si>
  <si>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</si>
  <si>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</si>
  <si>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</si>
  <si>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</si>
  <si>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</si>
  <si>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</si>
  <si>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</si>
  <si>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</si>
  <si>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</si>
  <si>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</si>
  <si>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</si>
  <si>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</si>
  <si>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</si>
  <si>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</si>
  <si>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</si>
  <si>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</si>
  <si>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</si>
  <si>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</si>
  <si>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</si>
  <si>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</si>
  <si>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</si>
  <si>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</si>
  <si>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</si>
  <si>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</si>
  <si>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</si>
  <si>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</si>
  <si>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</si>
  <si>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</si>
  <si>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</si>
  <si>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</si>
  <si>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</si>
  <si>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</si>
  <si>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</si>
  <si>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</si>
  <si>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</si>
  <si>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</si>
  <si>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</si>
  <si>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</si>
  <si>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</si>
  <si>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</si>
  <si>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</si>
  <si>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</si>
  <si>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</si>
  <si>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</si>
  <si>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</si>
  <si>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</si>
  <si>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</si>
  <si>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</si>
  <si>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</si>
  <si>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</si>
  <si>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</si>
  <si>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</si>
  <si>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</si>
  <si>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</si>
  <si>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</si>
  <si>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</si>
  <si>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</si>
  <si>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</si>
  <si>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</si>
  <si>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</si>
  <si>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</si>
  <si>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</si>
  <si>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</si>
  <si>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</si>
  <si>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</si>
  <si>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</si>
  <si>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</si>
  <si>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</si>
  <si>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</si>
  <si>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</si>
  <si>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</si>
  <si>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</si>
  <si>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</si>
  <si>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</si>
  <si>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</si>
  <si>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</si>
  <si>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</si>
  <si>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</si>
  <si>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</si>
  <si>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</si>
  <si>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</si>
  <si>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</si>
  <si>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</si>
  <si>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</si>
  <si>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</si>
  <si>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</si>
  <si>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</si>
  <si>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</si>
  <si>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</si>
  <si>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</si>
  <si>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</si>
  <si>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</si>
  <si>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</si>
  <si>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</si>
  <si>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</si>
  <si>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</si>
  <si>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</si>
  <si>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</si>
  <si>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</si>
  <si>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</si>
  <si>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</si>
  <si>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</si>
  <si>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</si>
  <si>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</si>
  <si>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</si>
  <si>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</si>
  <si>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</si>
  <si>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</si>
  <si>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</si>
  <si>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</si>
  <si>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</si>
  <si>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</si>
  <si>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</si>
  <si>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</si>
  <si>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</si>
  <si>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</si>
  <si>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</si>
  <si>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</si>
  <si>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</si>
  <si>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</si>
  <si>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</si>
  <si>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</si>
  <si>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</si>
  <si>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</si>
  <si>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</si>
  <si>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</si>
  <si>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</si>
  <si>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</si>
  <si>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</si>
  <si>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</si>
  <si>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</si>
  <si>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</si>
  <si>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</si>
  <si>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</si>
  <si>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</si>
  <si>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</si>
  <si>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</si>
  <si>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</si>
  <si>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</si>
  <si>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</si>
  <si>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</si>
  <si>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</si>
  <si>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</si>
  <si>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</si>
  <si>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</si>
  <si>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</si>
  <si>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</si>
  <si>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</si>
  <si>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</si>
  <si>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</si>
  <si>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</si>
  <si>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</si>
  <si>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</si>
  <si>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</si>
  <si>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</si>
  <si>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</si>
  <si>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</si>
  <si>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</si>
  <si>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</si>
  <si>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</si>
  <si>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</si>
  <si>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</si>
  <si>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</si>
  <si>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</si>
  <si>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</si>
  <si>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</si>
  <si>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</si>
  <si>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</si>
  <si>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</si>
  <si>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</si>
  <si>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</si>
  <si>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</si>
  <si>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</si>
  <si>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</si>
  <si>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</si>
  <si>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</si>
  <si>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</si>
  <si>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</si>
  <si>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</si>
  <si>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</si>
  <si>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</si>
  <si>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</si>
  <si>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</si>
  <si>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</si>
  <si>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</si>
  <si>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</si>
  <si>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</si>
  <si>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</si>
  <si>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</si>
  <si>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</si>
  <si>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</si>
  <si>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</si>
  <si>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</si>
  <si>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</si>
  <si>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</si>
  <si>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</si>
  <si>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</si>
  <si>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</si>
  <si>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</si>
  <si>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</si>
  <si>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</si>
  <si>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</si>
  <si>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</si>
  <si>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</si>
  <si>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</si>
  <si>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</si>
  <si>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</si>
  <si>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</si>
  <si>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</si>
  <si>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</si>
  <si>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</si>
  <si>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</si>
  <si>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</si>
  <si>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</si>
  <si>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</si>
  <si>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</si>
  <si>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</si>
  <si>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</si>
  <si>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</si>
  <si>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</si>
  <si>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</si>
  <si>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</si>
  <si>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</si>
  <si>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</si>
  <si>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</si>
  <si>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</si>
  <si>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</si>
  <si>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</si>
  <si>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</si>
  <si>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</si>
  <si>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</si>
  <si>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</si>
  <si>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</si>
  <si>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</si>
  <si>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</si>
  <si>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</si>
  <si>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</si>
  <si>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</si>
  <si>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</si>
  <si>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</si>
  <si>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</si>
  <si>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</si>
  <si>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</si>
  <si>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</si>
  <si>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</si>
  <si>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</si>
  <si>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</si>
  <si>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</si>
  <si>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</si>
  <si>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</si>
  <si>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</si>
  <si>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</si>
  <si>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</si>
  <si>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</si>
  <si>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</si>
  <si>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</si>
  <si>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</si>
  <si>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</si>
  <si>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</si>
  <si>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</si>
  <si>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</si>
  <si>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</si>
  <si>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</si>
  <si>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</si>
  <si>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</si>
  <si>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</si>
  <si>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</si>
  <si>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</si>
  <si>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</si>
  <si>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</si>
  <si>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</si>
  <si>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</si>
  <si>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</si>
  <si>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</si>
  <si>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</si>
  <si>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</si>
  <si>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</si>
  <si>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</si>
  <si>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</si>
  <si>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</si>
  <si>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</si>
  <si>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</si>
  <si>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</si>
  <si>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</si>
  <si>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</si>
  <si>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</si>
  <si>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</si>
  <si>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</si>
  <si>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</si>
  <si>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</si>
  <si>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</si>
  <si>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</si>
  <si>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</si>
  <si>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</si>
  <si>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</si>
  <si>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</si>
  <si>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</si>
  <si>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</si>
  <si>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</si>
  <si>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</si>
  <si>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</si>
  <si>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</si>
  <si>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</si>
  <si>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</si>
  <si>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</si>
  <si>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</si>
  <si>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</si>
  <si>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</si>
  <si>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</si>
  <si>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</si>
  <si>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</si>
  <si>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</si>
  <si>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</si>
  <si>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</si>
  <si>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</si>
  <si>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</si>
  <si>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</si>
  <si>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</si>
  <si>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</si>
  <si>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</si>
  <si>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</si>
  <si>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</si>
  <si>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</si>
  <si>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</si>
  <si>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</si>
  <si>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</si>
  <si>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</si>
  <si>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</si>
  <si>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</si>
  <si>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</si>
  <si>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</si>
  <si>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</si>
  <si>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</si>
  <si>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</si>
  <si>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</si>
  <si>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</si>
  <si>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</si>
  <si>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</si>
  <si>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</si>
  <si>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</si>
  <si>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</si>
  <si>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</si>
  <si>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</si>
  <si>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</si>
  <si>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</si>
  <si>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</si>
  <si>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</si>
  <si>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</si>
  <si>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</si>
  <si>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</si>
  <si>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</si>
  <si>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</si>
  <si>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</si>
  <si>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</si>
  <si>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</si>
  <si>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</si>
  <si>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</si>
  <si>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</si>
  <si>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</si>
  <si>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</si>
  <si>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</si>
  <si>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</si>
  <si>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</si>
  <si>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</si>
  <si>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</si>
  <si>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</si>
  <si>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</si>
  <si>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</si>
  <si>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</si>
  <si>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</si>
  <si>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</si>
  <si>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</si>
  <si>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</si>
  <si>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</si>
  <si>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</si>
  <si>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</si>
  <si>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</si>
  <si>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</si>
  <si>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</si>
  <si>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</si>
  <si>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</si>
  <si>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</si>
  <si>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</si>
  <si>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</si>
  <si>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</si>
  <si>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</si>
  <si>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</si>
  <si>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</si>
  <si>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</si>
  <si>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</si>
  <si>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</si>
  <si>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</si>
  <si>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</si>
  <si>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</si>
  <si>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</si>
  <si>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</si>
  <si>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</si>
  <si>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</si>
  <si>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</si>
  <si>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</si>
  <si>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</si>
  <si>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</si>
  <si>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</si>
  <si>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</si>
  <si>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</si>
  <si>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</si>
  <si>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</si>
  <si>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</si>
  <si>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</si>
  <si>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</si>
  <si>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</si>
  <si>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</si>
  <si>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</si>
  <si>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</si>
  <si>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</si>
  <si>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</si>
  <si>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</si>
  <si>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</si>
  <si>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</si>
  <si>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</si>
  <si>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</si>
  <si>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</si>
  <si>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</si>
  <si>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</si>
  <si>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</si>
  <si>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</si>
  <si>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</si>
  <si>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</si>
  <si>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</si>
  <si>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</si>
  <si>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</si>
  <si>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</si>
  <si>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</si>
  <si>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</si>
  <si>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</si>
  <si>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</si>
  <si>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</si>
  <si>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</si>
  <si>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</si>
  <si>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</si>
  <si>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</si>
  <si>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</si>
  <si>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</si>
  <si>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</si>
  <si>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</si>
  <si>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</si>
  <si>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</si>
  <si>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</si>
  <si>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</si>
  <si>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</si>
  <si>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</si>
  <si>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</si>
  <si>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</si>
  <si>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</si>
  <si>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</si>
  <si>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</si>
  <si>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</si>
  <si>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</si>
  <si>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</si>
  <si>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</si>
  <si>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</si>
  <si>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</si>
  <si>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</si>
  <si>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</si>
  <si>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</si>
  <si>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</si>
  <si>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</si>
  <si>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</si>
  <si>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</si>
  <si>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</si>
  <si>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</si>
  <si>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</si>
  <si>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</si>
  <si>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</si>
  <si>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</si>
  <si>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</si>
  <si>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</si>
  <si>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</si>
  <si>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</si>
  <si>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</si>
  <si>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</si>
  <si>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</si>
  <si>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</si>
  <si>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</si>
  <si>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</si>
  <si>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</si>
  <si>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</si>
  <si>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</si>
  <si>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</si>
  <si>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</si>
  <si>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</si>
  <si>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</si>
  <si>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</si>
  <si>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</si>
  <si>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</si>
  <si>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</si>
  <si>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</si>
  <si>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</si>
  <si>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</si>
  <si>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</si>
  <si>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</si>
  <si>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</si>
  <si>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</si>
  <si>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</si>
  <si>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</si>
  <si>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</si>
  <si>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</si>
  <si>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</si>
  <si>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</si>
  <si>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</si>
  <si>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</si>
  <si>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</si>
  <si>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</si>
  <si>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</si>
  <si>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</si>
  <si>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</si>
  <si>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</si>
  <si>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</si>
  <si>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</si>
  <si>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</si>
  <si>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</si>
  <si>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</si>
  <si>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</si>
  <si>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</si>
  <si>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</si>
  <si>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</si>
  <si>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</si>
  <si>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</si>
  <si>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</si>
  <si>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</si>
  <si>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</si>
  <si>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</si>
  <si>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</si>
  <si>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</si>
  <si>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</si>
  <si>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</si>
  <si>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</si>
  <si>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</si>
  <si>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</si>
  <si>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</si>
  <si>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</si>
  <si>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</si>
  <si>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</si>
  <si>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</si>
  <si>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</si>
  <si>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</si>
  <si>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</si>
  <si>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</si>
  <si>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</si>
  <si>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</si>
  <si>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</si>
  <si>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</si>
  <si>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</si>
  <si>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</si>
  <si>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</si>
  <si>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</si>
  <si>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</si>
  <si>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</si>
  <si>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</si>
  <si>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</si>
  <si>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</si>
  <si>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</si>
  <si>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</si>
  <si>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</si>
  <si>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</si>
  <si>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</si>
  <si>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</si>
  <si>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</si>
  <si>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</si>
  <si>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</si>
  <si>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</si>
  <si>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</si>
  <si>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</si>
  <si>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</si>
  <si>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</si>
  <si>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</si>
  <si>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</si>
  <si>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</si>
  <si>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</si>
  <si>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</si>
  <si>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</si>
  <si>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</si>
  <si>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</si>
  <si>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</si>
  <si>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</si>
  <si>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</si>
  <si>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</si>
  <si>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</si>
  <si>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</si>
  <si>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</si>
  <si>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</si>
  <si>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</si>
  <si>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</si>
  <si>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</si>
  <si>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</si>
  <si>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</si>
  <si>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</si>
  <si>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</si>
  <si>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</si>
  <si>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</si>
  <si>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</si>
  <si>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</si>
  <si>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</si>
  <si>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</si>
  <si>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</si>
  <si>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</si>
  <si>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</si>
  <si>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</si>
  <si>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</si>
  <si>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</si>
  <si>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</si>
  <si>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</si>
  <si>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</si>
  <si>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</si>
  <si>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</si>
  <si>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</si>
  <si>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</si>
  <si>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</si>
  <si>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</si>
  <si>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</si>
  <si>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</si>
  <si>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</si>
  <si>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</si>
  <si>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</si>
  <si>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</si>
  <si>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</si>
  <si>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</si>
  <si>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</si>
  <si>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</si>
  <si>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</si>
  <si>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</si>
  <si>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</si>
  <si>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</si>
  <si>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</si>
  <si>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</si>
  <si>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</si>
  <si>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</si>
  <si>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</si>
  <si>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</si>
  <si>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</si>
  <si>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</si>
  <si>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</si>
  <si>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</si>
  <si>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</si>
  <si>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</si>
  <si>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</si>
  <si>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</si>
  <si>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</si>
  <si>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</si>
  <si>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</si>
  <si>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</si>
  <si>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</si>
  <si>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</si>
  <si>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</si>
  <si>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</si>
  <si>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</si>
  <si>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</si>
  <si>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</si>
  <si>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</si>
  <si>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</si>
  <si>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</si>
  <si>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</si>
  <si>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</si>
  <si>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</si>
  <si>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</si>
  <si>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</si>
  <si>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</si>
  <si>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</si>
  <si>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</si>
  <si>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</si>
  <si>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</si>
  <si>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</si>
  <si>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</si>
  <si>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</si>
  <si>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</si>
  <si>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</si>
  <si>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</si>
  <si>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</si>
  <si>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</si>
  <si>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</si>
  <si>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</si>
  <si>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</si>
  <si>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</si>
  <si>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</si>
  <si>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</si>
  <si>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</si>
  <si>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</si>
  <si>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</si>
  <si>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</si>
  <si>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</si>
  <si>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</si>
  <si>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</si>
  <si>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</si>
  <si>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</si>
  <si>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</si>
  <si>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</si>
  <si>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</si>
  <si>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</si>
  <si>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</si>
  <si>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</si>
  <si>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</si>
  <si>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</si>
  <si>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</si>
  <si>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</si>
  <si>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</si>
  <si>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</si>
  <si>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</si>
  <si>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</si>
  <si>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</si>
  <si>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</si>
  <si>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</si>
  <si>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</si>
  <si>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</si>
  <si>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</si>
  <si>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</si>
  <si>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</si>
  <si>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</si>
  <si>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</si>
  <si>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</si>
  <si>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</si>
  <si>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</si>
  <si>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</si>
  <si>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</si>
  <si>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</si>
  <si>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</si>
  <si>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</si>
  <si>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</si>
  <si>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</si>
  <si>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</si>
  <si>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</si>
  <si>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</si>
  <si>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</si>
  <si>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</si>
  <si>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</si>
  <si>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</si>
  <si>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</si>
  <si>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</si>
  <si>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</si>
  <si>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</si>
  <si>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</si>
  <si>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</si>
  <si>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</si>
  <si>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</si>
  <si>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</si>
  <si>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</si>
  <si>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</si>
  <si>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</si>
  <si>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</si>
  <si>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</si>
  <si>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</si>
  <si>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</si>
  <si>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</si>
  <si>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</si>
  <si>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</si>
  <si>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</si>
  <si>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</si>
  <si>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</si>
  <si>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</si>
  <si>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</si>
  <si>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</si>
  <si>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</si>
  <si>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</si>
  <si>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</si>
  <si>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</si>
  <si>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</si>
  <si>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</si>
  <si>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</si>
  <si>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</si>
  <si>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</si>
  <si>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</si>
  <si>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</si>
  <si>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</si>
  <si>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</si>
  <si>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</si>
  <si>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</si>
  <si>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</si>
  <si>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</si>
  <si>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</si>
  <si>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</si>
  <si>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</si>
  <si>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</si>
  <si>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</si>
  <si>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</si>
  <si>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</si>
  <si>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</si>
  <si>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</si>
  <si>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</si>
  <si>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</si>
  <si>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</si>
  <si>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</si>
  <si>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</si>
  <si>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</si>
  <si>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</si>
  <si>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</si>
  <si>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</si>
  <si>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</si>
  <si>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</si>
  <si>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</si>
  <si>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</si>
  <si>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</si>
  <si>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</si>
  <si>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</si>
  <si>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</si>
  <si>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</si>
  <si>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</si>
  <si>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</si>
  <si>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</si>
  <si>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</si>
  <si>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</si>
  <si>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</si>
  <si>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</si>
  <si>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</si>
  <si>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</si>
  <si>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</si>
  <si>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</si>
  <si>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</si>
  <si>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</si>
  <si>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</si>
  <si>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</si>
  <si>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</si>
  <si>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</si>
  <si>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</si>
  <si>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</si>
  <si>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</si>
  <si>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</si>
  <si>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</si>
  <si>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</si>
  <si>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</si>
  <si>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</si>
  <si>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</si>
  <si>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</si>
  <si>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</si>
  <si>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</si>
  <si>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</si>
  <si>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</si>
  <si>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</si>
  <si>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</si>
  <si>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</si>
  <si>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</si>
  <si>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</si>
  <si>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</si>
  <si>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</si>
  <si>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</si>
  <si>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</si>
  <si>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</si>
  <si>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</si>
  <si>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</si>
  <si>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</si>
  <si>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</si>
  <si>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</si>
  <si>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</si>
  <si>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</si>
  <si>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</si>
  <si>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</si>
  <si>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</si>
  <si>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</si>
  <si>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</si>
  <si>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</si>
  <si>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</si>
  <si>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</si>
  <si>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</si>
  <si>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</si>
  <si>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</si>
  <si>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</si>
  <si>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</si>
  <si>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</si>
  <si>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</si>
  <si>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</si>
  <si>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</si>
  <si>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</si>
  <si>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</si>
  <si>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</si>
  <si>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</si>
  <si>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</si>
  <si>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</si>
  <si>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</si>
  <si>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</si>
  <si>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</si>
  <si>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</si>
  <si>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</si>
  <si>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</si>
  <si>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</si>
  <si>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</si>
  <si>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</si>
  <si>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</si>
  <si>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</si>
  <si>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</si>
  <si>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</si>
  <si>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</si>
  <si>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</si>
  <si>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</si>
  <si>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</si>
  <si>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</si>
  <si>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</si>
  <si>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</si>
  <si>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</si>
  <si>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</si>
  <si>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</si>
  <si>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</si>
  <si>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</si>
  <si>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</si>
  <si>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</si>
  <si>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</si>
  <si>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</si>
  <si>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</si>
  <si>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</si>
  <si>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</si>
  <si>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</si>
  <si>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</si>
  <si>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</si>
  <si>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</si>
  <si>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</si>
  <si>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</si>
  <si>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</si>
  <si>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</si>
  <si>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</si>
  <si>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</si>
  <si>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</si>
  <si>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</si>
  <si>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</si>
  <si>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</si>
  <si>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</si>
  <si>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</si>
  <si>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</si>
  <si>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</si>
  <si>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</si>
  <si>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</si>
  <si>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</si>
  <si>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</si>
  <si>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</si>
  <si>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</si>
  <si>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</si>
  <si>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</si>
  <si>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</si>
  <si>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</si>
  <si>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</si>
  <si>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</si>
  <si>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</si>
  <si>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</si>
  <si>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</si>
  <si>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</si>
  <si>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</si>
  <si>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</si>
  <si>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</si>
  <si>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</si>
  <si>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</si>
  <si>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</si>
  <si>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</si>
  <si>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</si>
  <si>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</si>
  <si>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</si>
  <si>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</si>
  <si>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</si>
  <si>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</si>
  <si>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</si>
  <si>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</si>
  <si>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</si>
  <si>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</si>
  <si>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</si>
  <si>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</si>
  <si>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</si>
  <si>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</si>
  <si>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</si>
  <si>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</si>
  <si>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</si>
  <si>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</si>
  <si>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</si>
  <si>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</si>
  <si>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</si>
  <si>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</si>
  <si>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</si>
  <si>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</si>
  <si>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</si>
  <si>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</si>
  <si>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</si>
  <si>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</si>
  <si>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</si>
  <si>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</si>
  <si>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</si>
  <si>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</si>
  <si>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</si>
  <si>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</si>
  <si>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</si>
  <si>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</si>
  <si>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</si>
  <si>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</si>
  <si>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</si>
  <si>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</si>
  <si>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</si>
  <si>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</si>
  <si>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</si>
  <si>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</si>
  <si>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</si>
  <si>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</si>
  <si>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</si>
  <si>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</si>
  <si>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</si>
  <si>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</si>
  <si>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</si>
  <si>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</si>
  <si>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</si>
  <si>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</si>
  <si>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</si>
  <si>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</si>
  <si>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</si>
  <si>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</si>
  <si>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</si>
  <si>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</si>
  <si>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</si>
  <si>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</si>
  <si>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</si>
  <si>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</si>
  <si>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</si>
  <si>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</si>
  <si>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</si>
  <si>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</si>
  <si>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</si>
  <si>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</si>
  <si>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</si>
  <si>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</si>
  <si>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</si>
  <si>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</si>
  <si>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</si>
  <si>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</si>
  <si>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</si>
  <si>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</si>
  <si>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</si>
  <si>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</si>
  <si>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</si>
  <si>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</si>
  <si>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</si>
  <si>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</si>
  <si>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</si>
  <si>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</si>
  <si>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</si>
  <si>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</si>
  <si>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</si>
  <si>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</si>
  <si>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</si>
  <si>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</si>
  <si>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</si>
  <si>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</si>
  <si>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</si>
  <si>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</si>
  <si>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</si>
  <si>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</si>
  <si>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</si>
  <si>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</si>
  <si>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</si>
  <si>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</si>
  <si>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</si>
  <si>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</si>
  <si>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</si>
  <si>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</si>
  <si>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</si>
  <si>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</si>
  <si>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</si>
  <si>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</si>
  <si>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</si>
  <si>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</si>
  <si>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</si>
  <si>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</si>
  <si>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</si>
  <si>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</si>
  <si>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</si>
  <si>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</si>
  <si>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</si>
  <si>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</si>
  <si>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</si>
  <si>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</si>
  <si>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</si>
  <si>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</si>
  <si>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</si>
  <si>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</si>
  <si>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</si>
  <si>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</si>
  <si>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</si>
  <si>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</si>
  <si>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</si>
  <si>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</si>
  <si>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</si>
  <si>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</si>
  <si>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</si>
  <si>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</si>
  <si>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</si>
  <si>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</si>
  <si>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</si>
  <si>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</si>
  <si>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</si>
  <si>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</si>
  <si>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</si>
  <si>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</si>
  <si>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</si>
  <si>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</si>
  <si>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</si>
  <si>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</si>
  <si>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</si>
  <si>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</si>
  <si>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</si>
  <si>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</si>
  <si>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</si>
  <si>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</si>
  <si>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</si>
  <si>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</si>
  <si>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</si>
  <si>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</si>
  <si>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</si>
  <si>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</si>
  <si>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</si>
  <si>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</si>
  <si>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</si>
  <si>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</si>
  <si>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</si>
  <si>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</si>
  <si>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</si>
  <si>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</si>
  <si>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</si>
  <si>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</si>
  <si>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</si>
  <si>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</si>
  <si>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</si>
  <si>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</si>
  <si>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</si>
  <si>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</si>
  <si>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</si>
  <si>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</si>
  <si>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</si>
  <si>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</si>
  <si>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</si>
  <si>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</si>
  <si>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</si>
  <si>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</si>
  <si>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</si>
  <si>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</si>
  <si>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</si>
  <si>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</si>
  <si>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</si>
  <si>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</si>
  <si>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</si>
  <si>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</si>
  <si>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</si>
  <si>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</si>
  <si>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</si>
  <si>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</si>
  <si>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</si>
  <si>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</si>
  <si>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</si>
  <si>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</si>
  <si>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</si>
  <si>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</si>
  <si>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</si>
  <si>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</si>
  <si>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</si>
  <si>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</si>
  <si>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</si>
  <si>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</si>
  <si>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</si>
  <si>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</si>
  <si>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</si>
  <si>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</si>
  <si>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</si>
  <si>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</si>
  <si>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</si>
  <si>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</si>
  <si>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</si>
  <si>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</si>
  <si>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</si>
  <si>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</si>
  <si>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</si>
  <si>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</si>
  <si>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</si>
  <si>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</si>
  <si>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</si>
  <si>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</si>
  <si>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</si>
  <si>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</si>
  <si>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</si>
  <si>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</si>
  <si>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</si>
  <si>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</si>
  <si>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</si>
  <si>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</si>
  <si>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</si>
  <si>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</si>
  <si>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</si>
  <si>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</si>
  <si>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</si>
  <si>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</si>
  <si>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</si>
  <si>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</si>
  <si>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</si>
  <si>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</si>
  <si>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</si>
  <si>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</si>
  <si>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</si>
  <si>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</si>
  <si>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</si>
  <si>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</si>
  <si>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</si>
  <si>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</si>
  <si>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</si>
  <si>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</si>
  <si>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</si>
  <si>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</si>
  <si>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</si>
  <si>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</si>
  <si>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</si>
  <si>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</si>
  <si>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</si>
  <si>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</si>
  <si>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</si>
  <si>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</si>
  <si>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</si>
  <si>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</si>
  <si>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</si>
  <si>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</si>
  <si>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</si>
  <si>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</si>
  <si>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</si>
  <si>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</si>
  <si>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</si>
  <si>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</si>
  <si>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</si>
  <si>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</si>
  <si>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</si>
  <si>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</si>
  <si>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</si>
  <si>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</si>
  <si>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</si>
  <si>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</si>
  <si>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</si>
  <si>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</si>
  <si>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</si>
  <si>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</si>
  <si>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</si>
  <si>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</si>
  <si>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</si>
  <si>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</si>
  <si>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</si>
  <si>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</si>
  <si>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</si>
  <si>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</si>
  <si>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</si>
  <si>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</si>
  <si>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</si>
  <si>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</si>
  <si>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</si>
  <si>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</si>
  <si>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</si>
  <si>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</si>
  <si>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</si>
  <si>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</si>
  <si>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</si>
  <si>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</si>
  <si>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</si>
  <si>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</si>
  <si>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</si>
  <si>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</si>
  <si>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</si>
  <si>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</si>
  <si>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</si>
  <si>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</si>
  <si>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</si>
  <si>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</si>
  <si>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</si>
  <si>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</si>
  <si>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</si>
  <si>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</si>
  <si>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</si>
  <si>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</si>
  <si>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</si>
  <si>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</si>
  <si>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</si>
  <si>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</si>
  <si>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</si>
  <si>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</si>
  <si>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</si>
  <si>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</si>
  <si>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</si>
  <si>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</si>
  <si>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</si>
  <si>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</si>
  <si>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</si>
  <si>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</si>
  <si>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</si>
  <si>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</si>
  <si>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</si>
  <si>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</si>
  <si>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</si>
  <si>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</si>
  <si>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</si>
  <si>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</si>
  <si>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</si>
  <si>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</si>
  <si>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</si>
  <si>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</si>
  <si>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</si>
  <si>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</si>
  <si>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</si>
  <si>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</si>
  <si>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</si>
  <si>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</si>
  <si>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</si>
  <si>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</si>
  <si>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</si>
  <si>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</si>
  <si>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</si>
  <si>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</si>
  <si>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</si>
  <si>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</si>
  <si>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</si>
  <si>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</si>
  <si>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</si>
  <si>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</si>
  <si>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</si>
  <si>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</si>
  <si>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</si>
  <si>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</si>
  <si>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</si>
  <si>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</si>
  <si>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</si>
  <si>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</si>
  <si>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</si>
  <si>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</si>
  <si>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</si>
  <si>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</si>
  <si>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</si>
  <si>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</si>
  <si>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</si>
  <si>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</si>
  <si>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</si>
  <si>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</si>
  <si>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</si>
  <si>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</si>
  <si>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</si>
  <si>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</si>
  <si>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</si>
  <si>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</si>
  <si>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</si>
  <si>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</si>
  <si>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</si>
  <si>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</si>
  <si>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</si>
  <si>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</si>
  <si>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</si>
  <si>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</si>
  <si>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</si>
  <si>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</si>
  <si>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</si>
  <si>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</si>
  <si>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</si>
  <si>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</si>
  <si>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</si>
  <si>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</si>
  <si>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</si>
  <si>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</si>
  <si>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</si>
  <si>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</si>
  <si>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</si>
  <si>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</si>
  <si>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</si>
  <si>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</si>
  <si>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</si>
  <si>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</si>
  <si>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</si>
  <si>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</si>
  <si>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</si>
  <si>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</si>
  <si>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</si>
  <si>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</si>
  <si>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</si>
  <si>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</si>
  <si>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</si>
  <si>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</si>
  <si>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</si>
  <si>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</si>
  <si>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</si>
  <si>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</si>
  <si>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</si>
  <si>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</si>
  <si>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</si>
  <si>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</si>
  <si>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</si>
  <si>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</si>
  <si>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</si>
  <si>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</si>
  <si>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</si>
  <si>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</si>
  <si>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</si>
  <si>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</si>
  <si>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</si>
  <si>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</si>
  <si>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</si>
  <si>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</si>
  <si>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</si>
  <si>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</si>
  <si>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</si>
  <si>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</si>
  <si>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</si>
  <si>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</si>
  <si>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</si>
  <si>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</si>
  <si>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</si>
  <si>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</si>
  <si>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</si>
  <si>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</si>
  <si>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</si>
  <si>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</si>
  <si>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</si>
  <si>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</si>
  <si>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</si>
  <si>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</si>
  <si>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</si>
  <si>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</si>
  <si>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</si>
  <si>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</si>
  <si>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</si>
  <si>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</si>
  <si>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</si>
  <si>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</si>
  <si>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</si>
  <si>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</si>
  <si>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</si>
  <si>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</si>
  <si>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</si>
  <si>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</si>
  <si>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</si>
  <si>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</si>
  <si>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</si>
  <si>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</si>
  <si>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</si>
  <si>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</si>
  <si>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</si>
  <si>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</si>
  <si>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</si>
  <si>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</si>
  <si>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</si>
  <si>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</si>
  <si>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</si>
  <si>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</si>
  <si>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</si>
  <si>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</si>
  <si>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</si>
  <si>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</si>
  <si>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</si>
  <si>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</si>
  <si>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</si>
  <si>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</si>
  <si>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</si>
  <si>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</si>
  <si>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</si>
  <si>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</si>
  <si>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</si>
  <si>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</si>
  <si>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</si>
  <si>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</si>
  <si>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</si>
  <si>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</si>
  <si>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</si>
  <si>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</si>
  <si>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</si>
  <si>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</si>
  <si>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</si>
  <si>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</si>
  <si>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</si>
  <si>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</si>
  <si>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</si>
  <si>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</si>
  <si>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</si>
  <si>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</si>
  <si>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</si>
  <si>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</si>
  <si>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</si>
  <si>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</si>
  <si>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</si>
  <si>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</si>
  <si>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</si>
  <si>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</si>
  <si>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</si>
  <si>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</si>
  <si>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</si>
  <si>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</si>
  <si>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</si>
  <si>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</si>
  <si>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</si>
  <si>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</si>
  <si>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</si>
  <si>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</si>
  <si>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</si>
  <si>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</si>
  <si>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</si>
  <si>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</si>
  <si>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</si>
  <si>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</si>
  <si>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</si>
  <si>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</si>
  <si>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</si>
  <si>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</si>
  <si>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</si>
  <si>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</si>
  <si>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</si>
  <si>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</si>
  <si>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</si>
  <si>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</si>
  <si>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</si>
  <si>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</si>
  <si>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</si>
  <si>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</si>
  <si>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</si>
  <si>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</si>
  <si>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</si>
  <si>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</si>
  <si>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</si>
  <si>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</si>
  <si>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</si>
  <si>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</si>
  <si>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</si>
  <si>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</si>
  <si>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</si>
  <si>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</si>
  <si>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</si>
  <si>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</si>
  <si>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</si>
  <si>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</si>
  <si>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</si>
  <si>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</si>
  <si>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</si>
  <si>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</si>
  <si>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</si>
  <si>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</si>
  <si>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</si>
  <si>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</si>
  <si>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</si>
  <si>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</si>
  <si>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</si>
  <si>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</si>
  <si>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</si>
  <si>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</si>
  <si>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</si>
  <si>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</si>
  <si>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</si>
  <si>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</si>
  <si>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</si>
  <si>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</si>
  <si>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</si>
  <si>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</si>
  <si>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</si>
  <si>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</si>
  <si>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</si>
  <si>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</si>
  <si>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</si>
  <si>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</si>
  <si>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</si>
  <si>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</si>
  <si>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</si>
  <si>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</si>
  <si>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</si>
  <si>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</si>
  <si>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</si>
  <si>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</si>
  <si>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</si>
  <si>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</si>
  <si>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</si>
  <si>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</si>
  <si>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</si>
  <si>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</si>
  <si>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</si>
  <si>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</si>
  <si>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</si>
  <si>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</si>
  <si>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</si>
  <si>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</si>
  <si>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</si>
  <si>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</si>
  <si>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</si>
  <si>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</si>
  <si>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</si>
  <si>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</si>
  <si>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</si>
  <si>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</si>
  <si>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</si>
  <si>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</si>
  <si>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</si>
  <si>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</si>
  <si>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</si>
  <si>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</si>
  <si>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</si>
  <si>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</si>
  <si>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</si>
  <si>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</si>
  <si>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</si>
  <si>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</si>
  <si>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</si>
  <si>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</si>
  <si>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</si>
  <si>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</si>
  <si>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</si>
  <si>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</si>
  <si>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</si>
  <si>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</si>
  <si>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</si>
  <si>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</si>
  <si>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</si>
  <si>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</si>
  <si>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</si>
  <si>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</si>
  <si>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</si>
  <si>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</si>
  <si>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</si>
  <si>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</si>
  <si>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</si>
  <si>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</si>
  <si>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</si>
  <si>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</si>
  <si>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</si>
  <si>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</si>
  <si>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</si>
  <si>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</si>
  <si>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</si>
  <si>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</si>
  <si>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</si>
  <si>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</si>
  <si>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</si>
  <si>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</si>
  <si>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</si>
  <si>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</si>
  <si>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</si>
  <si>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</si>
  <si>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</si>
  <si>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</si>
  <si>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</si>
  <si>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</si>
  <si>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</si>
  <si>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</si>
  <si>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</si>
  <si>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</si>
  <si>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</si>
  <si>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</si>
  <si>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</si>
  <si>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</si>
  <si>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</si>
  <si>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</si>
  <si>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</si>
  <si>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</si>
  <si>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</si>
  <si>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</si>
  <si>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</si>
  <si>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</si>
  <si>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</si>
  <si>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</si>
  <si>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</si>
  <si>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</si>
  <si>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</si>
  <si>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</si>
  <si>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</si>
  <si>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</si>
  <si>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</si>
  <si>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</si>
  <si>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</si>
  <si>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</si>
  <si>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</si>
  <si>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</si>
  <si>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</si>
  <si>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</si>
  <si>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</si>
  <si>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</si>
  <si>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</si>
  <si>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</si>
  <si>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</si>
  <si>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</si>
  <si>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</si>
  <si>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</si>
  <si>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</si>
  <si>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</si>
  <si>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</si>
  <si>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</si>
  <si>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</si>
  <si>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</si>
  <si>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</si>
  <si>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</si>
  <si>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</si>
  <si>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</si>
  <si>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</si>
  <si>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</si>
  <si>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</si>
  <si>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</si>
  <si>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</si>
  <si>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</si>
  <si>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</si>
  <si>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</si>
  <si>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</si>
  <si>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</si>
  <si>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</si>
  <si>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</si>
  <si>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</si>
  <si>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</si>
  <si>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</si>
  <si>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</si>
  <si>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</si>
  <si>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</si>
  <si>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</si>
  <si>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</si>
  <si>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</si>
  <si>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</si>
  <si>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</si>
  <si>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</si>
  <si>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</si>
  <si>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</si>
  <si>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</si>
  <si>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</si>
  <si>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</si>
  <si>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</si>
  <si>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</si>
  <si>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</si>
  <si>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</si>
  <si>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</si>
  <si>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</si>
  <si>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</si>
  <si>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</si>
  <si>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</si>
  <si>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</si>
  <si>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</si>
  <si>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</si>
  <si>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</si>
  <si>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</si>
  <si>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</si>
  <si>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</si>
  <si>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</si>
  <si>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</si>
  <si>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</si>
  <si>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</si>
  <si>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</si>
  <si>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</si>
  <si>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</si>
  <si>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</si>
  <si>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</si>
  <si>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</si>
  <si>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</si>
  <si>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</si>
  <si>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</si>
  <si>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</si>
  <si>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</si>
  <si>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</si>
  <si>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</si>
  <si>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</si>
  <si>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</si>
  <si>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</si>
  <si>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</si>
  <si>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</si>
  <si>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</si>
  <si>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</si>
  <si>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</si>
  <si>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</si>
  <si>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</si>
  <si>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</si>
  <si>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</si>
  <si>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</si>
  <si>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</si>
  <si>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</si>
  <si>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</si>
  <si>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</si>
  <si>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</si>
  <si>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</si>
  <si>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</si>
  <si>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</si>
  <si>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</si>
  <si>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</si>
  <si>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</si>
  <si>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</si>
  <si>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</si>
  <si>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</si>
  <si>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</si>
  <si>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</si>
  <si>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</si>
  <si>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</si>
  <si>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</si>
  <si>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</si>
  <si>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</si>
  <si>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</si>
  <si>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</si>
  <si>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</si>
  <si>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</si>
  <si>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</si>
  <si>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</si>
  <si>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</si>
  <si>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</si>
  <si>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</si>
  <si>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</si>
  <si>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</si>
  <si>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</si>
  <si>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</si>
  <si>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</si>
  <si>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</si>
  <si>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</si>
  <si>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</si>
  <si>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</si>
  <si>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</si>
  <si>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</si>
  <si>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</si>
  <si>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</si>
  <si>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</si>
  <si>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</si>
  <si>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</si>
  <si>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</si>
  <si>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</si>
  <si>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</si>
  <si>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</si>
  <si>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</si>
  <si>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</si>
  <si>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</si>
  <si>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</si>
  <si>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</si>
  <si>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</si>
  <si>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</si>
  <si>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</si>
  <si>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</si>
  <si>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</si>
  <si>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</si>
  <si>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</si>
  <si>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</si>
  <si>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</si>
  <si>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</si>
  <si>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</si>
  <si>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</si>
  <si>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</si>
  <si>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</si>
  <si>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</si>
  <si>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</si>
  <si>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</si>
  <si>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</si>
  <si>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</si>
  <si>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</si>
  <si>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</si>
  <si>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</si>
  <si>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</si>
  <si>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</si>
  <si>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</si>
  <si>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</si>
  <si>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</si>
  <si>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</si>
  <si>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</si>
  <si>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</si>
  <si>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</si>
  <si>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</si>
  <si>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</si>
  <si>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</si>
  <si>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</si>
  <si>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</si>
  <si>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</si>
  <si>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</si>
  <si>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</si>
  <si>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</si>
  <si>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</si>
  <si>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</si>
  <si>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</si>
  <si>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</si>
  <si>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</si>
  <si>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</si>
  <si>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</si>
  <si>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</si>
  <si>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</si>
  <si>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</si>
  <si>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</si>
  <si>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</si>
  <si>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</si>
  <si>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</si>
  <si>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</si>
  <si>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</si>
  <si>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</si>
  <si>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</si>
  <si>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</si>
  <si>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</si>
  <si>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</si>
  <si>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</si>
  <si>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</si>
  <si>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</si>
  <si>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</si>
  <si>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</si>
  <si>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</si>
  <si>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</si>
  <si>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</si>
  <si>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</si>
  <si>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</si>
  <si>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</si>
  <si>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</si>
  <si>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</si>
  <si>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</si>
  <si>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</si>
  <si>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</si>
  <si>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</si>
  <si>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</si>
  <si>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</si>
  <si>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</si>
  <si>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</si>
  <si>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</si>
  <si>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</si>
  <si>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</si>
  <si>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</si>
  <si>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</si>
  <si>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</si>
  <si>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</si>
  <si>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</si>
  <si>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</si>
  <si>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</si>
  <si>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</si>
  <si>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</si>
  <si>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</si>
  <si>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</si>
  <si>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</si>
  <si>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</si>
  <si>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</si>
  <si>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</si>
  <si>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</si>
  <si>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</si>
  <si>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</si>
  <si>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</si>
  <si>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</si>
  <si>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</si>
  <si>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</si>
  <si>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</si>
  <si>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</si>
  <si>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</si>
  <si>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</si>
  <si>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</si>
  <si>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</si>
  <si>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</si>
  <si>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</si>
  <si>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</si>
  <si>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</si>
  <si>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</si>
  <si>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</si>
  <si>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</si>
  <si>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</si>
  <si>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</si>
  <si>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</si>
  <si>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</si>
  <si>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</si>
  <si>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</si>
  <si>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</si>
  <si>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</si>
  <si>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</si>
  <si>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</si>
  <si>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</si>
  <si>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</si>
  <si>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</si>
  <si>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</si>
  <si>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</si>
  <si>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</si>
  <si>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</si>
  <si>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</si>
  <si>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</si>
  <si>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</si>
  <si>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</si>
  <si>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</si>
  <si>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</si>
  <si>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</si>
  <si>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</si>
  <si>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</si>
  <si>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</si>
  <si>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</si>
  <si>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</si>
  <si>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</si>
  <si>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</si>
  <si>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</si>
  <si>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</si>
  <si>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</si>
  <si>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</si>
  <si>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</si>
  <si>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</si>
  <si>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</si>
  <si>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</si>
  <si>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</si>
  <si>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</si>
  <si>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</si>
  <si>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</si>
  <si>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</si>
  <si>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</si>
  <si>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</si>
  <si>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</si>
  <si>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</si>
  <si>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</si>
  <si>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</si>
  <si>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</si>
  <si>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</si>
  <si>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</si>
  <si>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</si>
  <si>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</si>
  <si>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</si>
  <si>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</si>
  <si>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</si>
  <si>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</si>
  <si>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</si>
  <si>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</si>
  <si>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</si>
  <si>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</si>
  <si>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</si>
  <si>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</si>
  <si>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</si>
  <si>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</si>
  <si>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</si>
  <si>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</si>
  <si>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</si>
  <si>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</si>
  <si>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</si>
  <si>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</si>
  <si>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</si>
  <si>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</si>
  <si>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</si>
  <si>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</si>
  <si>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</si>
  <si>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</si>
  <si>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</si>
  <si>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</si>
  <si>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</si>
  <si>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</si>
  <si>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</si>
  <si>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</si>
  <si>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</si>
  <si>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</si>
  <si>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</si>
  <si>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</si>
  <si>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</si>
  <si>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</si>
  <si>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</si>
  <si>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</si>
  <si>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</si>
  <si>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</si>
  <si>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</si>
  <si>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</si>
  <si>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</si>
  <si>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</si>
  <si>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</si>
  <si>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</si>
  <si>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</si>
  <si>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</si>
  <si>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</si>
  <si>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</si>
  <si>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</si>
  <si>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</si>
  <si>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</si>
  <si>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</si>
  <si>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</si>
  <si>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</si>
  <si>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</si>
  <si>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</si>
  <si>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</si>
  <si>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</si>
  <si>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</si>
  <si>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</si>
  <si>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</si>
  <si>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</si>
  <si>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</si>
  <si>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</si>
  <si>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</si>
  <si>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</si>
  <si>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</si>
  <si>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</si>
  <si>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</si>
  <si>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</si>
  <si>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</si>
  <si>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</si>
  <si>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</si>
  <si>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</si>
  <si>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</si>
  <si>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</si>
  <si>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</si>
  <si>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</si>
  <si>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</si>
  <si>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</si>
  <si>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</si>
  <si>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</si>
  <si>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</si>
  <si>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</si>
  <si>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</si>
  <si>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</si>
  <si>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</si>
  <si>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</si>
  <si>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</si>
  <si>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</si>
  <si>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</si>
  <si>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</si>
  <si>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</si>
  <si>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</si>
  <si>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</si>
  <si>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</si>
  <si>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</si>
  <si>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</si>
  <si>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</si>
  <si>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</si>
  <si>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</si>
  <si>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</si>
  <si>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</si>
  <si>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</si>
  <si>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</si>
  <si>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</si>
  <si>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</si>
  <si>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</si>
  <si>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</si>
  <si>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</si>
  <si>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</si>
  <si>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</si>
  <si>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</si>
  <si>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</si>
  <si>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</si>
  <si>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</si>
  <si>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</si>
  <si>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</si>
  <si>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</si>
  <si>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</si>
  <si>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</si>
  <si>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</si>
  <si>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</si>
  <si>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</si>
  <si>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</si>
  <si>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</si>
  <si>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</si>
  <si>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</si>
  <si>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</si>
  <si>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</si>
  <si>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</si>
  <si>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</si>
  <si>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</si>
  <si>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</si>
  <si>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</si>
  <si>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</si>
  <si>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</si>
  <si>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</si>
  <si>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</si>
  <si>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</si>
  <si>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</si>
  <si>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</si>
  <si>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</si>
  <si>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</si>
  <si>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</si>
  <si>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</si>
  <si>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</si>
  <si>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</si>
  <si>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</si>
  <si>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</si>
  <si>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</si>
  <si>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</si>
  <si>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</si>
  <si>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</si>
  <si>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</si>
  <si>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</si>
  <si>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</si>
  <si>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</si>
  <si>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</si>
  <si>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</si>
  <si>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</si>
  <si>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</si>
  <si>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</si>
  <si>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</si>
  <si>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</si>
  <si>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</si>
  <si>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</si>
  <si>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</si>
  <si>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</si>
  <si>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</si>
  <si>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</si>
  <si>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</si>
  <si>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</si>
  <si>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</si>
  <si>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</si>
  <si>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</si>
  <si>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</si>
  <si>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</si>
  <si>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</si>
  <si>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</si>
  <si>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</si>
  <si>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</si>
  <si>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</si>
  <si>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</si>
  <si>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</si>
  <si>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</si>
  <si>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</si>
  <si>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</si>
  <si>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</si>
  <si>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</si>
  <si>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</si>
  <si>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</si>
  <si>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</si>
  <si>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</si>
  <si>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</si>
  <si>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</si>
  <si>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</si>
  <si>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</si>
  <si>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</si>
  <si>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</si>
  <si>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</si>
  <si>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</si>
  <si>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</si>
  <si>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</si>
  <si>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</si>
  <si>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</si>
  <si>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</si>
  <si>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</si>
  <si>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</si>
  <si>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</si>
  <si>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</si>
  <si>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</si>
  <si>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</si>
  <si>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</si>
  <si>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</si>
  <si>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</si>
  <si>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</si>
  <si>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</si>
  <si>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</si>
  <si>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</si>
  <si>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</si>
  <si>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</si>
  <si>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</si>
  <si>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</si>
  <si>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</si>
  <si>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</si>
  <si>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</si>
  <si>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</si>
  <si>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</si>
  <si>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</si>
  <si>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</si>
  <si>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</si>
  <si>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</si>
  <si>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</si>
  <si>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</si>
  <si>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</si>
  <si>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</si>
  <si>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</si>
  <si>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</si>
  <si>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</si>
  <si>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</si>
  <si>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</si>
  <si>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</si>
  <si>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</si>
  <si>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</si>
  <si>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</si>
  <si>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</si>
  <si>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</si>
  <si>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</si>
  <si>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</si>
  <si>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</si>
  <si>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</si>
  <si>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</si>
  <si>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</si>
  <si>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</si>
  <si>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</si>
  <si>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</si>
  <si>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</si>
  <si>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</si>
  <si>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</si>
  <si>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</si>
  <si>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</si>
  <si>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</si>
  <si>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</si>
  <si>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</si>
  <si>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</si>
  <si>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</si>
  <si>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</si>
  <si>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</si>
  <si>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</si>
  <si>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</si>
  <si>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</si>
  <si>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</si>
  <si>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</si>
  <si>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</si>
  <si>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</si>
  <si>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</si>
  <si>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</si>
  <si>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</si>
  <si>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</si>
  <si>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</si>
  <si>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</si>
  <si>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</si>
  <si>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</si>
  <si>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</si>
  <si>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</si>
  <si>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</si>
  <si>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</si>
  <si>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</si>
  <si>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</si>
  <si>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</si>
  <si>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</si>
  <si>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</si>
  <si>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</si>
  <si>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</si>
  <si>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</si>
  <si>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</si>
  <si>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</si>
  <si>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</si>
  <si>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</si>
  <si>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</si>
  <si>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</si>
  <si>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</si>
  <si>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</si>
  <si>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</si>
  <si>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</si>
  <si>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</si>
  <si>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</si>
  <si>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</si>
  <si>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</si>
  <si>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</si>
  <si>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</si>
  <si>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</si>
  <si>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</si>
  <si>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</si>
  <si>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</si>
  <si>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</si>
  <si>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</si>
  <si>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</si>
  <si>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</si>
  <si>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</si>
  <si>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</si>
  <si>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</si>
  <si>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</si>
  <si>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</si>
  <si>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</si>
  <si>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</si>
  <si>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</si>
  <si>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</si>
  <si>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</si>
  <si>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</si>
  <si>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</si>
  <si>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</si>
  <si>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</si>
  <si>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</si>
  <si>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</si>
  <si>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</si>
  <si>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</si>
  <si>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</si>
  <si>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</si>
  <si>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</si>
  <si>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</si>
  <si>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</si>
  <si>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</si>
  <si>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</si>
  <si>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</si>
  <si>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</si>
  <si>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</si>
  <si>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</si>
  <si>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</si>
  <si>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</si>
  <si>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</si>
  <si>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</si>
  <si>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</si>
  <si>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</si>
  <si>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</si>
  <si>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</si>
  <si>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</si>
  <si>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</si>
  <si>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</si>
  <si>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</si>
  <si>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</si>
  <si>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</si>
  <si>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</si>
  <si>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</si>
  <si>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</si>
  <si>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</si>
  <si>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</si>
  <si>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</si>
  <si>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</si>
  <si>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</si>
  <si>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</si>
  <si>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</si>
  <si>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</si>
  <si>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</si>
  <si>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</si>
  <si>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</si>
  <si>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</si>
  <si>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</si>
  <si>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</si>
  <si>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</si>
  <si>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</si>
  <si>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</si>
  <si>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</si>
  <si>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</si>
  <si>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</si>
  <si>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</si>
  <si>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</si>
  <si>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</si>
  <si>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</si>
  <si>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</si>
  <si>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</si>
  <si>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</si>
  <si>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</si>
  <si>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</si>
  <si>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</si>
  <si>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</si>
  <si>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</si>
  <si>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</si>
  <si>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</si>
  <si>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</si>
  <si>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</si>
  <si>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</si>
  <si>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</si>
  <si>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</si>
  <si>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</si>
  <si>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</si>
  <si>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</si>
  <si>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</si>
  <si>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</si>
  <si>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</si>
  <si>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</si>
  <si>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</si>
  <si>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</si>
  <si>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</si>
  <si>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</si>
  <si>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</si>
  <si>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</si>
  <si>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</si>
  <si>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</si>
  <si>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</si>
  <si>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</si>
  <si>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</si>
  <si>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</si>
  <si>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</si>
  <si>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</si>
  <si>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</si>
  <si>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</si>
  <si>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</si>
  <si>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</si>
  <si>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</si>
  <si>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</si>
  <si>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</si>
  <si>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</si>
  <si>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</si>
  <si>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</si>
  <si>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</si>
  <si>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</si>
  <si>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</si>
  <si>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</si>
  <si>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</si>
  <si>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</si>
  <si>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</si>
  <si>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</si>
  <si>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</si>
  <si>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</si>
  <si>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</si>
  <si>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</si>
  <si>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</si>
  <si>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</si>
  <si>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</si>
  <si>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</si>
  <si>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</si>
  <si>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</si>
  <si>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</si>
  <si>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</si>
  <si>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</si>
  <si>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</si>
  <si>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</si>
  <si>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</si>
  <si>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</si>
  <si>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</si>
  <si>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</si>
  <si>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</si>
  <si>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</si>
  <si>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</si>
  <si>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</si>
  <si>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</si>
  <si>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</si>
  <si>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</si>
  <si>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</si>
  <si>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</si>
  <si>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</si>
  <si>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</si>
  <si>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</si>
  <si>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</si>
  <si>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</si>
  <si>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</si>
  <si>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</si>
  <si>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</si>
  <si>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</si>
  <si>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</si>
  <si>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</si>
  <si>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</si>
  <si>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</si>
  <si>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</si>
  <si>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</si>
  <si>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</si>
  <si>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</si>
  <si>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</si>
  <si>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</si>
  <si>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</si>
  <si>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</si>
  <si>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</si>
  <si>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</si>
  <si>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</si>
  <si>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</si>
  <si>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</si>
  <si>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</si>
  <si>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</si>
  <si>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</si>
  <si>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</si>
  <si>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</si>
  <si>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</si>
  <si>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</si>
  <si>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</si>
  <si>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</si>
  <si>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</si>
  <si>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</si>
  <si>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</si>
  <si>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</si>
  <si>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</si>
  <si>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</si>
  <si>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</si>
  <si>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</si>
  <si>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</si>
  <si>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</si>
  <si>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</si>
  <si>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</si>
  <si>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</si>
  <si>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</si>
  <si>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</si>
  <si>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</si>
  <si>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</si>
  <si>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</si>
  <si>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</si>
  <si>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</si>
  <si>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</si>
  <si>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</si>
  <si>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</si>
  <si>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</si>
  <si>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</si>
  <si>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</si>
  <si>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</si>
  <si>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書面による提出の際は、下記部数のとおりご提出ください。</t>
  </si>
  <si>
    <t>電子申請による場合、データの形式は、Word、Excel又はPDFでご提出ください。書面による提出の際は、下記部数のとおりご提出ください。</t>
    <rPh sb="0" eb="4">
      <t>デンシシンセイ</t>
    </rPh>
    <rPh sb="7" eb="9">
      <t>バアイ</t>
    </rPh>
    <rPh sb="14" eb="16">
      <t>ケイシキ</t>
    </rPh>
    <rPh sb="28" eb="29">
      <t>マタ</t>
    </rPh>
    <rPh sb="35" eb="37">
      <t>テイシュツ</t>
    </rPh>
    <rPh sb="42" eb="44">
      <t>ショメン</t>
    </rPh>
    <rPh sb="47" eb="49">
      <t>テイシュツ</t>
    </rPh>
    <rPh sb="50" eb="51">
      <t>サイ</t>
    </rPh>
    <rPh sb="53" eb="55">
      <t>カキ</t>
    </rPh>
    <rPh sb="55" eb="57">
      <t>ブスウ</t>
    </rPh>
    <rPh sb="62" eb="64">
      <t>テイシュツ</t>
    </rPh>
    <phoneticPr fontId="8"/>
  </si>
  <si>
    <t>（届出書本体については、PDF等に変換せず、Excel形式のままご提出ください。）</t>
    <rPh sb="1" eb="4">
      <t>トドケデショ</t>
    </rPh>
    <rPh sb="4" eb="6">
      <t>ホンタイ</t>
    </rPh>
    <rPh sb="15" eb="16">
      <t>ナド</t>
    </rPh>
    <rPh sb="17" eb="19">
      <t>ヘンカン</t>
    </rPh>
    <rPh sb="27" eb="29">
      <t>ケイシキ</t>
    </rPh>
    <rPh sb="33" eb="35">
      <t>テイシュツ</t>
    </rPh>
    <phoneticPr fontId="8"/>
  </si>
  <si>
    <t>東栄町長</t>
    <rPh sb="0" eb="4">
      <t>トウエイチョウチョウ</t>
    </rPh>
    <phoneticPr fontId="45"/>
  </si>
  <si>
    <t>1部</t>
  </si>
  <si>
    <t>1部</t>
    <phoneticPr fontId="8"/>
  </si>
  <si>
    <t>（届出書本体については、「入力フォーム」シートの記入完了後、転記された「土地売買等届出書」シートを印刷して１部ご提出ください。）</t>
    <rPh sb="13" eb="15">
      <t>ニュウリョク</t>
    </rPh>
    <rPh sb="24" eb="26">
      <t>キニュウ</t>
    </rPh>
    <rPh sb="26" eb="28">
      <t>カンリョウ</t>
    </rPh>
    <rPh sb="28" eb="29">
      <t>ゴ</t>
    </rPh>
    <rPh sb="30" eb="32">
      <t>テンキ</t>
    </rPh>
    <rPh sb="36" eb="41">
      <t>トチバイバイナド</t>
    </rPh>
    <rPh sb="41" eb="44">
      <t>トドケデショ</t>
    </rPh>
    <rPh sb="49" eb="51">
      <t>インサツ</t>
    </rPh>
    <rPh sb="54" eb="55">
      <t>ブ</t>
    </rPh>
    <rPh sb="56" eb="58">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</si>
</sst>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G3" sqref="G3"/>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419" t="s">
        <v>8959</v>
      </c>
      <c r="F5" s="419"/>
      <c r="G5" s="420"/>
    </row>
    <row r="6" spans="1:7" ht="39.6" customHeight="1" x14ac:dyDescent="0.15">
      <c r="C6" s="43" t="s">
        <v>8036</v>
      </c>
      <c r="D6" s="44" t="s">
        <v>8954</v>
      </c>
      <c r="E6" s="406" t="s">
        <v>8955</v>
      </c>
      <c r="F6" s="407"/>
      <c r="G6" s="408"/>
    </row>
    <row r="7" spans="1:7" ht="39.6" customHeight="1" x14ac:dyDescent="0.15">
      <c r="C7" s="43" t="s">
        <v>8967</v>
      </c>
      <c r="D7" s="44" t="s">
        <v>8950</v>
      </c>
      <c r="E7" s="412" t="s">
        <v>8956</v>
      </c>
      <c r="F7" s="413"/>
      <c r="G7" s="414"/>
    </row>
    <row r="8" spans="1:7" ht="39.6" customHeight="1" x14ac:dyDescent="0.15">
      <c r="C8" s="43" t="s">
        <v>8038</v>
      </c>
      <c r="D8" s="44" t="s">
        <v>8949</v>
      </c>
      <c r="E8" s="406" t="s">
        <v>8977</v>
      </c>
      <c r="F8" s="407"/>
      <c r="G8" s="408"/>
    </row>
    <row r="9" spans="1:7" ht="39.6" customHeight="1" x14ac:dyDescent="0.15">
      <c r="C9" s="43" t="s">
        <v>8039</v>
      </c>
      <c r="D9" s="44" t="s">
        <v>8952</v>
      </c>
      <c r="E9" s="406" t="s">
        <v>8953</v>
      </c>
      <c r="F9" s="407"/>
      <c r="G9" s="408"/>
    </row>
    <row r="10" spans="1:7" x14ac:dyDescent="0.15"/>
    <row r="11" spans="1:7" ht="24" x14ac:dyDescent="0.15">
      <c r="B11" s="28" t="s">
        <v>9088</v>
      </c>
      <c r="C11" s="42"/>
    </row>
    <row r="12" spans="1:7" ht="19.5" x14ac:dyDescent="0.15">
      <c r="B12" s="23" t="s">
        <v>9090</v>
      </c>
      <c r="C12" s="23"/>
    </row>
    <row r="13" spans="1:7" x14ac:dyDescent="0.15">
      <c r="C13" s="29" t="s">
        <v>194</v>
      </c>
      <c r="D13" s="29" t="s">
        <v>8958</v>
      </c>
      <c r="E13" s="418" t="s">
        <v>8959</v>
      </c>
      <c r="F13" s="419"/>
      <c r="G13" s="420"/>
    </row>
    <row r="14" spans="1:7" ht="39" customHeight="1" x14ac:dyDescent="0.15">
      <c r="C14" s="43" t="s">
        <v>8966</v>
      </c>
      <c r="D14" s="50" t="s">
        <v>8957</v>
      </c>
      <c r="E14" s="406" t="s">
        <v>8964</v>
      </c>
      <c r="F14" s="407"/>
      <c r="G14" s="408"/>
    </row>
    <row r="15" spans="1:7" ht="39" customHeight="1" x14ac:dyDescent="0.15">
      <c r="C15" s="43" t="s">
        <v>8967</v>
      </c>
      <c r="D15" s="50" t="s">
        <v>8960</v>
      </c>
      <c r="E15" s="406" t="s">
        <v>8961</v>
      </c>
      <c r="F15" s="407"/>
      <c r="G15" s="408"/>
    </row>
    <row r="16" spans="1:7" ht="39" customHeight="1" x14ac:dyDescent="0.15">
      <c r="C16" s="43" t="s">
        <v>8968</v>
      </c>
      <c r="D16" s="50" t="s">
        <v>8962</v>
      </c>
      <c r="E16" s="406" t="s">
        <v>8963</v>
      </c>
      <c r="F16" s="407"/>
      <c r="G16" s="408"/>
    </row>
    <row r="17" spans="2:12" ht="39" customHeight="1" x14ac:dyDescent="0.15">
      <c r="C17" s="43" t="s">
        <v>8969</v>
      </c>
      <c r="D17" s="50" t="s">
        <v>8965</v>
      </c>
      <c r="E17" s="406" t="s">
        <v>9065</v>
      </c>
      <c r="F17" s="407"/>
      <c r="G17" s="408"/>
    </row>
    <row r="18" spans="2:12" ht="39" customHeight="1" x14ac:dyDescent="0.15">
      <c r="C18" s="43" t="s">
        <v>8970</v>
      </c>
      <c r="D18" s="50" t="s">
        <v>8518</v>
      </c>
      <c r="E18" s="409" t="s">
        <v>9015</v>
      </c>
      <c r="F18" s="410"/>
      <c r="G18" s="411"/>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8971</v>
      </c>
      <c r="E21" s="418" t="s">
        <v>8959</v>
      </c>
      <c r="F21" s="419"/>
      <c r="G21" s="420"/>
    </row>
    <row r="22" spans="2:12" ht="39" customHeight="1" x14ac:dyDescent="0.15">
      <c r="C22" s="396" t="s">
        <v>8966</v>
      </c>
      <c r="D22" s="399" t="s">
        <v>8558</v>
      </c>
      <c r="E22" s="403" t="s">
        <v>8984</v>
      </c>
      <c r="F22" s="404"/>
      <c r="G22" s="405"/>
    </row>
    <row r="23" spans="2:12" ht="27.6" customHeight="1" x14ac:dyDescent="0.15">
      <c r="C23" s="397"/>
      <c r="D23" s="400"/>
      <c r="E23" s="402" t="s">
        <v>8995</v>
      </c>
      <c r="F23" s="46" t="s">
        <v>8972</v>
      </c>
      <c r="G23" s="44" t="s">
        <v>8986</v>
      </c>
    </row>
    <row r="24" spans="2:12" ht="27.6" customHeight="1" x14ac:dyDescent="0.15">
      <c r="C24" s="397"/>
      <c r="D24" s="400"/>
      <c r="E24" s="402"/>
      <c r="F24" s="52" t="s">
        <v>8973</v>
      </c>
      <c r="G24" s="44" t="s">
        <v>8987</v>
      </c>
    </row>
    <row r="25" spans="2:12" ht="27.6" customHeight="1" x14ac:dyDescent="0.15">
      <c r="C25" s="397"/>
      <c r="D25" s="400"/>
      <c r="E25" s="402"/>
      <c r="F25" s="43" t="s">
        <v>8976</v>
      </c>
      <c r="G25" s="44" t="s">
        <v>8988</v>
      </c>
    </row>
    <row r="26" spans="2:12" ht="27.6" customHeight="1" x14ac:dyDescent="0.15">
      <c r="C26" s="397"/>
      <c r="D26" s="400"/>
      <c r="E26" s="402"/>
      <c r="F26" s="43" t="s">
        <v>8974</v>
      </c>
      <c r="G26" s="44" t="s">
        <v>8989</v>
      </c>
    </row>
    <row r="27" spans="2:12" ht="27.6" customHeight="1" x14ac:dyDescent="0.15">
      <c r="C27" s="397"/>
      <c r="D27" s="400"/>
      <c r="E27" s="402"/>
      <c r="F27" s="43" t="s">
        <v>8975</v>
      </c>
      <c r="G27" s="44" t="s">
        <v>8990</v>
      </c>
    </row>
    <row r="28" spans="2:12" ht="27.6" customHeight="1" x14ac:dyDescent="0.15">
      <c r="C28" s="398"/>
      <c r="D28" s="401"/>
      <c r="E28" s="402"/>
      <c r="F28" s="53"/>
      <c r="G28" s="44" t="s">
        <v>8991</v>
      </c>
    </row>
    <row r="29" spans="2:12" ht="54.75" customHeight="1" x14ac:dyDescent="0.15">
      <c r="C29" s="43" t="s">
        <v>8967</v>
      </c>
      <c r="D29" s="50" t="s">
        <v>190</v>
      </c>
      <c r="E29" s="412" t="s">
        <v>9040</v>
      </c>
      <c r="F29" s="413"/>
      <c r="G29" s="414"/>
    </row>
    <row r="30" spans="2:12" x14ac:dyDescent="0.15">
      <c r="C30" s="396" t="s">
        <v>8968</v>
      </c>
      <c r="D30" s="399" t="s">
        <v>8622</v>
      </c>
      <c r="E30" s="415" t="s">
        <v>8992</v>
      </c>
      <c r="F30" s="416"/>
      <c r="G30" s="417"/>
    </row>
    <row r="31" spans="2:12" ht="39" customHeight="1" x14ac:dyDescent="0.15">
      <c r="C31" s="397"/>
      <c r="D31" s="400"/>
      <c r="E31" s="402" t="s">
        <v>8996</v>
      </c>
      <c r="F31" s="45" t="s">
        <v>8932</v>
      </c>
      <c r="G31" s="54" t="s">
        <v>8985</v>
      </c>
    </row>
    <row r="32" spans="2:12" ht="39" customHeight="1" x14ac:dyDescent="0.15">
      <c r="C32" s="397"/>
      <c r="D32" s="400"/>
      <c r="E32" s="402"/>
      <c r="F32" s="45" t="s">
        <v>8978</v>
      </c>
      <c r="G32" s="55" t="s">
        <v>8979</v>
      </c>
    </row>
    <row r="33" spans="2:7" ht="39" customHeight="1" x14ac:dyDescent="0.15">
      <c r="C33" s="397"/>
      <c r="D33" s="400"/>
      <c r="E33" s="402"/>
      <c r="F33" s="45" t="s">
        <v>8980</v>
      </c>
      <c r="G33" s="51" t="s">
        <v>8981</v>
      </c>
    </row>
    <row r="34" spans="2:7" ht="56.25" x14ac:dyDescent="0.15">
      <c r="C34" s="397"/>
      <c r="D34" s="400"/>
      <c r="E34" s="402"/>
      <c r="F34" s="43" t="s">
        <v>8624</v>
      </c>
      <c r="G34" s="54" t="s">
        <v>8993</v>
      </c>
    </row>
    <row r="35" spans="2:7" ht="39" customHeight="1" x14ac:dyDescent="0.15">
      <c r="C35" s="398"/>
      <c r="D35" s="401"/>
      <c r="E35" s="402"/>
      <c r="F35" s="43" t="s">
        <v>8982</v>
      </c>
      <c r="G35" s="55" t="s">
        <v>8983</v>
      </c>
    </row>
    <row r="36" spans="2:7" ht="128.25" customHeight="1" x14ac:dyDescent="0.15">
      <c r="C36" s="43" t="s">
        <v>8969</v>
      </c>
      <c r="D36" s="50" t="s">
        <v>8626</v>
      </c>
      <c r="E36" s="406" t="s">
        <v>8997</v>
      </c>
      <c r="F36" s="410"/>
      <c r="G36" s="411"/>
    </row>
    <row r="37" spans="2:7" ht="18.75" customHeight="1" x14ac:dyDescent="0.15"/>
    <row r="38" spans="2:7" ht="19.5" x14ac:dyDescent="0.15">
      <c r="B38" s="23" t="s">
        <v>8994</v>
      </c>
    </row>
    <row r="39" spans="2:7" ht="19.5" x14ac:dyDescent="0.15">
      <c r="C39" s="23" t="s">
        <v>9011</v>
      </c>
    </row>
    <row r="40" spans="2:7" x14ac:dyDescent="0.15">
      <c r="C40" s="33" t="s">
        <v>194</v>
      </c>
      <c r="D40" s="418" t="s">
        <v>9012</v>
      </c>
      <c r="E40" s="419"/>
      <c r="F40" s="419"/>
      <c r="G40" s="420"/>
    </row>
    <row r="41" spans="2:7" ht="57" customHeight="1" x14ac:dyDescent="0.15">
      <c r="C41" s="43" t="s">
        <v>8036</v>
      </c>
      <c r="D41" s="406" t="s">
        <v>9039</v>
      </c>
      <c r="E41" s="407"/>
      <c r="F41" s="407"/>
      <c r="G41" s="408"/>
    </row>
    <row r="42" spans="2:7" ht="39" customHeight="1" x14ac:dyDescent="0.15">
      <c r="C42" s="43" t="s">
        <v>8037</v>
      </c>
      <c r="D42" s="406" t="s">
        <v>9013</v>
      </c>
      <c r="E42" s="407"/>
      <c r="F42" s="407"/>
      <c r="G42" s="408"/>
    </row>
    <row r="43" spans="2:7" ht="39" customHeight="1" x14ac:dyDescent="0.15">
      <c r="C43" s="43" t="s">
        <v>8038</v>
      </c>
      <c r="D43" s="406" t="s">
        <v>9014</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H7" sqref="H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8932</v>
      </c>
      <c r="J6" s="351" t="s">
        <v>9017</v>
      </c>
    </row>
    <row r="7" spans="1:10" ht="33" customHeight="1" thickBot="1" x14ac:dyDescent="0.2">
      <c r="C7" s="223" t="s">
        <v>8037</v>
      </c>
      <c r="D7" s="457" t="s">
        <v>184</v>
      </c>
      <c r="E7" s="458"/>
      <c r="F7" s="459"/>
      <c r="G7" s="304" t="str">
        <f>IF(ISBLANK(H7),"必須","入力済")</f>
        <v>必須</v>
      </c>
      <c r="H7" s="88"/>
      <c r="I7" s="224" t="s">
        <v>8932</v>
      </c>
      <c r="J7" s="352" t="s">
        <v>9018</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8750</v>
      </c>
      <c r="F9" s="461"/>
      <c r="G9" s="305" t="str">
        <f>IF(ISBLANK(H9),"必須","入力済")</f>
        <v>必須</v>
      </c>
      <c r="H9" s="59"/>
      <c r="I9" s="228" t="s">
        <v>8787</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8786</v>
      </c>
      <c r="J14" s="356" t="s">
        <v>9019</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8753</v>
      </c>
      <c r="F17" s="482"/>
      <c r="G17" s="307" t="str">
        <f>IF(ISBLANK(H17),"必須","入力済")</f>
        <v>必須</v>
      </c>
      <c r="H17" s="118"/>
      <c r="I17" s="234" t="s">
        <v>8787</v>
      </c>
      <c r="J17" s="357" t="s">
        <v>8749</v>
      </c>
    </row>
    <row r="18" spans="3:10" ht="33.75" thickBot="1" x14ac:dyDescent="0.2">
      <c r="C18" s="229" t="s">
        <v>8040</v>
      </c>
      <c r="D18" s="453"/>
      <c r="E18" s="470" t="s">
        <v>8754</v>
      </c>
      <c r="F18" s="471"/>
      <c r="G18" s="307" t="str">
        <f>IF(ISBLANK(H18),"該当の場合は必須","入力済")</f>
        <v>該当の場合は必須</v>
      </c>
      <c r="H18" s="122"/>
      <c r="I18" s="235" t="s">
        <v>8788</v>
      </c>
      <c r="J18" s="358" t="s">
        <v>9020</v>
      </c>
    </row>
    <row r="19" spans="3:10" ht="33" customHeight="1" x14ac:dyDescent="0.15">
      <c r="C19" s="225" t="s">
        <v>8535</v>
      </c>
      <c r="D19" s="421" t="s">
        <v>8601</v>
      </c>
      <c r="E19" s="424" t="s">
        <v>8560</v>
      </c>
      <c r="F19" s="425"/>
      <c r="G19" s="304" t="str">
        <f>IF(ISBLANK(H19),"必須","入力済")</f>
        <v>必須</v>
      </c>
      <c r="H19" s="63"/>
      <c r="I19" s="236" t="s">
        <v>8624</v>
      </c>
      <c r="J19" s="359" t="s">
        <v>9083</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8788</v>
      </c>
      <c r="J20" s="357" t="s">
        <v>8766</v>
      </c>
    </row>
    <row r="21" spans="3:10" ht="49.5" x14ac:dyDescent="0.15">
      <c r="C21" s="227" t="s">
        <v>8537</v>
      </c>
      <c r="D21" s="452"/>
      <c r="E21" s="472" t="s">
        <v>9067</v>
      </c>
      <c r="F21" s="473"/>
      <c r="G21" s="305" t="str">
        <f>IF(ISBLANK(H21),"必須","入力済")</f>
        <v>必須</v>
      </c>
      <c r="H21" s="119"/>
      <c r="I21" s="238" t="s">
        <v>8788</v>
      </c>
      <c r="J21" s="354" t="s">
        <v>8767</v>
      </c>
    </row>
    <row r="22" spans="3:10" ht="33" x14ac:dyDescent="0.15">
      <c r="C22" s="227" t="s">
        <v>8538</v>
      </c>
      <c r="D22" s="452"/>
      <c r="E22" s="454" t="s">
        <v>8472</v>
      </c>
      <c r="F22" s="455"/>
      <c r="G22" s="309" t="str">
        <f>IF(ISBLANK(H22),"必須","入力済")</f>
        <v>必須</v>
      </c>
      <c r="H22" s="118"/>
      <c r="I22" s="237" t="s">
        <v>8786</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8751</v>
      </c>
      <c r="F24" s="461"/>
      <c r="G24" s="305" t="str">
        <f>IF(ISBLANK(H24), "必須", "入力済" &amp; CHAR(10) &amp; "（" &amp; LEN(SUBSTITUTE(H24, CHAR(10), "")) &amp; "文字）")</f>
        <v>必須</v>
      </c>
      <c r="H24" s="96"/>
      <c r="I24" s="238" t="s">
        <v>8788</v>
      </c>
      <c r="J24" s="354" t="s">
        <v>9021</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8694</v>
      </c>
      <c r="F26" s="425"/>
      <c r="G26" s="308" t="str">
        <f t="shared" si="0"/>
        <v>必須</v>
      </c>
      <c r="H26" s="63"/>
      <c r="I26" s="240" t="s">
        <v>8624</v>
      </c>
      <c r="J26" s="353" t="s">
        <v>9068</v>
      </c>
    </row>
    <row r="27" spans="3:10" ht="49.5" x14ac:dyDescent="0.15">
      <c r="C27" s="227" t="s">
        <v>8543</v>
      </c>
      <c r="D27" s="422"/>
      <c r="E27" s="460" t="s">
        <v>8562</v>
      </c>
      <c r="F27" s="461"/>
      <c r="G27" s="305" t="str">
        <f t="shared" si="0"/>
        <v>必須</v>
      </c>
      <c r="H27" s="119"/>
      <c r="I27" s="241" t="s">
        <v>8788</v>
      </c>
      <c r="J27" s="361" t="s">
        <v>8768</v>
      </c>
    </row>
    <row r="28" spans="3:10" ht="33" x14ac:dyDescent="0.15">
      <c r="C28" s="227" t="s">
        <v>8544</v>
      </c>
      <c r="D28" s="422"/>
      <c r="E28" s="472" t="s">
        <v>8563</v>
      </c>
      <c r="F28" s="473"/>
      <c r="G28" s="305" t="str">
        <f t="shared" si="0"/>
        <v>必須</v>
      </c>
      <c r="H28" s="119"/>
      <c r="I28" s="241" t="s">
        <v>8786</v>
      </c>
      <c r="J28" s="361" t="s">
        <v>8548</v>
      </c>
    </row>
    <row r="29" spans="3:10" ht="33.75" thickBot="1" x14ac:dyDescent="0.2">
      <c r="C29" s="229" t="s">
        <v>8545</v>
      </c>
      <c r="D29" s="423"/>
      <c r="E29" s="436" t="s">
        <v>8520</v>
      </c>
      <c r="F29" s="438"/>
      <c r="G29" s="311" t="str">
        <f t="shared" si="0"/>
        <v>必須</v>
      </c>
      <c r="H29" s="97"/>
      <c r="I29" s="242" t="s">
        <v>8786</v>
      </c>
      <c r="J29" s="362" t="s">
        <v>8769</v>
      </c>
    </row>
    <row r="30" spans="3:10" ht="49.5" customHeight="1" x14ac:dyDescent="0.15">
      <c r="C30" s="225" t="s">
        <v>8546</v>
      </c>
      <c r="D30" s="451" t="s">
        <v>8564</v>
      </c>
      <c r="E30" s="424" t="s">
        <v>185</v>
      </c>
      <c r="F30" s="425"/>
      <c r="G30" s="312" t="str">
        <f t="shared" si="0"/>
        <v>必須</v>
      </c>
      <c r="H30" s="63"/>
      <c r="I30" s="236" t="s">
        <v>8624</v>
      </c>
      <c r="J30" s="353" t="s">
        <v>11103</v>
      </c>
    </row>
    <row r="31" spans="3:10" ht="50.25" thickBot="1" x14ac:dyDescent="0.2">
      <c r="C31" s="229" t="s">
        <v>8547</v>
      </c>
      <c r="D31" s="453"/>
      <c r="E31" s="483" t="s">
        <v>8752</v>
      </c>
      <c r="F31" s="484"/>
      <c r="G31" s="311" t="str">
        <f t="shared" si="0"/>
        <v>必須</v>
      </c>
      <c r="H31" s="120"/>
      <c r="I31" s="244" t="s">
        <v>8788</v>
      </c>
      <c r="J31" s="363" t="s">
        <v>8770</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8693</v>
      </c>
      <c r="D33" s="467" t="s">
        <v>8762</v>
      </c>
      <c r="E33" s="468"/>
      <c r="F33" s="469"/>
      <c r="G33" s="314" t="str">
        <f t="shared" si="0"/>
        <v>必須</v>
      </c>
      <c r="H33" s="66"/>
      <c r="I33" s="246" t="s">
        <v>8786</v>
      </c>
      <c r="J33" s="365" t="s">
        <v>9034</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8786</v>
      </c>
      <c r="J37" s="356" t="s">
        <v>9019</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8753</v>
      </c>
      <c r="F40" s="455"/>
      <c r="G40" s="308" t="str">
        <f>IF(ISBLANK(H40),"必須","入力済")</f>
        <v>必須</v>
      </c>
      <c r="H40" s="118"/>
      <c r="I40" s="234" t="s">
        <v>8788</v>
      </c>
      <c r="J40" s="366" t="s">
        <v>8755</v>
      </c>
    </row>
    <row r="41" spans="2:10" ht="33.75" thickBot="1" x14ac:dyDescent="0.2">
      <c r="C41" s="229" t="s">
        <v>8040</v>
      </c>
      <c r="D41" s="487"/>
      <c r="E41" s="436" t="s">
        <v>8754</v>
      </c>
      <c r="F41" s="438"/>
      <c r="G41" s="315" t="str">
        <f>IF(ISBLANK(H41),"該当の場合は必須","入力済")</f>
        <v>該当の場合は必須</v>
      </c>
      <c r="H41" s="122"/>
      <c r="I41" s="235" t="s">
        <v>8788</v>
      </c>
      <c r="J41" s="358" t="s">
        <v>9022</v>
      </c>
    </row>
    <row r="42" spans="2:10" ht="33" customHeight="1" x14ac:dyDescent="0.15">
      <c r="C42" s="225" t="s">
        <v>8535</v>
      </c>
      <c r="D42" s="464" t="s">
        <v>8568</v>
      </c>
      <c r="E42" s="424" t="s">
        <v>8560</v>
      </c>
      <c r="F42" s="425"/>
      <c r="G42" s="304" t="str">
        <f>IF(ISBLANK(H42),"必須","入力済")</f>
        <v>必須</v>
      </c>
      <c r="H42" s="63"/>
      <c r="I42" s="236" t="s">
        <v>8624</v>
      </c>
      <c r="J42" s="359" t="s">
        <v>9084</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8788</v>
      </c>
      <c r="J43" s="357" t="s">
        <v>9066</v>
      </c>
    </row>
    <row r="44" spans="2:10" ht="50.25" thickBot="1" x14ac:dyDescent="0.2">
      <c r="C44" s="229" t="s">
        <v>8537</v>
      </c>
      <c r="D44" s="466"/>
      <c r="E44" s="439" t="s">
        <v>9067</v>
      </c>
      <c r="F44" s="441"/>
      <c r="G44" s="311" t="str">
        <f>IF(ISBLANK(H44),"必須","入力済")</f>
        <v>必須</v>
      </c>
      <c r="H44" s="120"/>
      <c r="I44" s="244" t="s">
        <v>8788</v>
      </c>
      <c r="J44" s="363" t="s">
        <v>8767</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9072</v>
      </c>
      <c r="E46" s="427"/>
      <c r="F46" s="428"/>
      <c r="G46" s="316" t="str">
        <f>IF(ISBLANK(H46),"必須","入力済")</f>
        <v>必須</v>
      </c>
      <c r="H46" s="67"/>
      <c r="I46" s="248" t="s">
        <v>8786</v>
      </c>
      <c r="J46" s="367" t="s">
        <v>9035</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IF(ISBLANK(H52),"必須","入力済")</f>
        <v>必須</v>
      </c>
      <c r="H52" s="89"/>
      <c r="I52" s="249" t="s">
        <v>8932</v>
      </c>
      <c r="J52" s="369" t="s">
        <v>9023</v>
      </c>
    </row>
    <row r="53" spans="2:11" ht="49.5" customHeight="1" thickBot="1" x14ac:dyDescent="0.2">
      <c r="C53" s="223" t="s">
        <v>8038</v>
      </c>
      <c r="D53" s="444" t="s">
        <v>9056</v>
      </c>
      <c r="E53" s="442"/>
      <c r="F53" s="443"/>
      <c r="G53" s="318" t="str">
        <f>IF(ISBLANK(H53),"必須","入力済")</f>
        <v>必須</v>
      </c>
      <c r="H53" s="68"/>
      <c r="I53" s="250" t="s">
        <v>8786</v>
      </c>
      <c r="J53" s="370" t="s">
        <v>9082</v>
      </c>
    </row>
    <row r="54" spans="2:11" ht="18" x14ac:dyDescent="0.15">
      <c r="F54" s="251"/>
      <c r="G54" s="251"/>
      <c r="H54" s="252"/>
      <c r="I54" s="26"/>
      <c r="J54" s="27"/>
    </row>
    <row r="55" spans="2:11" s="253" customFormat="1" ht="19.5" customHeight="1" x14ac:dyDescent="0.15">
      <c r="B55" s="500" t="s">
        <v>9024</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8757</v>
      </c>
      <c r="D62" s="442" t="s">
        <v>8756</v>
      </c>
      <c r="E62" s="442"/>
      <c r="F62" s="443"/>
      <c r="G62" s="319" t="str">
        <f>IF(ISBLANK(H62),"必須","入力済")</f>
        <v>必須</v>
      </c>
      <c r="H62" s="95"/>
      <c r="I62" s="257" t="s">
        <v>8624</v>
      </c>
      <c r="J62" s="364" t="s">
        <v>9077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11108</v>
      </c>
      <c r="H66" s="337" t="str">
        <f>IFERROR(VLOOKUP(A67,参照A!ET5:EU71,2,FALSE), "")</f>
        <v>愛知県</v>
      </c>
      <c r="I66" s="261" t="s">
        <v>8639</v>
      </c>
      <c r="J66" s="353" t="s">
        <v>8637</v>
      </c>
    </row>
    <row r="67" spans="1:10" ht="33" customHeight="1" x14ac:dyDescent="0.15">
      <c r="A67" s="262" t="str">
        <f>行政用!H18</f>
        <v>愛知県_23</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9078</v>
      </c>
    </row>
    <row r="73" spans="1:10" ht="33" customHeight="1" thickBot="1" x14ac:dyDescent="0.2">
      <c r="C73" s="229" t="s">
        <v>8537</v>
      </c>
      <c r="D73" s="453"/>
      <c r="E73" s="436" t="s">
        <v>8579</v>
      </c>
      <c r="F73" s="438"/>
      <c r="G73" s="306" t="str">
        <f>IF(ISBLANK(H73),"必須","入力済")</f>
        <v>必須</v>
      </c>
      <c r="H73" s="62"/>
      <c r="I73" s="270" t="s">
        <v>8624</v>
      </c>
      <c r="J73" s="355" t="s">
        <v>9079</v>
      </c>
    </row>
    <row r="74" spans="1:10" ht="33" customHeight="1" thickBot="1" x14ac:dyDescent="0.2">
      <c r="C74" s="223" t="s">
        <v>8538</v>
      </c>
      <c r="D74" s="426" t="s">
        <v>8758</v>
      </c>
      <c r="E74" s="427"/>
      <c r="F74" s="428"/>
      <c r="G74" s="316" t="str">
        <f>IF(ISBLANK(H74), "必須",  "入力済")</f>
        <v>必須</v>
      </c>
      <c r="H74" s="67"/>
      <c r="I74" s="271" t="s">
        <v>8786</v>
      </c>
      <c r="J74" s="367" t="s">
        <v>8771</v>
      </c>
    </row>
    <row r="75" spans="1:10" ht="33" customHeight="1" thickBot="1" x14ac:dyDescent="0.2">
      <c r="C75" s="223" t="s">
        <v>8539</v>
      </c>
      <c r="D75" s="444" t="s">
        <v>8474</v>
      </c>
      <c r="E75" s="442"/>
      <c r="F75" s="443"/>
      <c r="G75" s="321" t="str">
        <f>IF(ISBLANK(H75),"可能な限り","入力済")</f>
        <v>可能な限り</v>
      </c>
      <c r="H75" s="69"/>
      <c r="I75" s="273" t="s">
        <v>8786</v>
      </c>
      <c r="J75" s="364" t="s">
        <v>8772</v>
      </c>
    </row>
    <row r="76" spans="1:10" ht="66" customHeight="1" thickBot="1" x14ac:dyDescent="0.2">
      <c r="C76" s="223" t="s">
        <v>8540</v>
      </c>
      <c r="D76" s="444" t="s">
        <v>8612</v>
      </c>
      <c r="E76" s="442"/>
      <c r="F76" s="443"/>
      <c r="G76" s="313" t="str">
        <f>IF(ISBLANK(H76),"必須","入力済")</f>
        <v>必須</v>
      </c>
      <c r="H76" s="70"/>
      <c r="I76" s="274" t="s">
        <v>8624</v>
      </c>
      <c r="J76" s="364" t="s">
        <v>9095</v>
      </c>
    </row>
    <row r="77" spans="1:10" ht="33.75" thickBot="1" x14ac:dyDescent="0.2">
      <c r="C77" s="223" t="s">
        <v>8541</v>
      </c>
      <c r="D77" s="444" t="s">
        <v>8475</v>
      </c>
      <c r="E77" s="442"/>
      <c r="F77" s="443"/>
      <c r="G77" s="307" t="str">
        <f>IF(ISBLANK(H77),"該当の場合は必須","入力済")</f>
        <v>該当の場合は必須</v>
      </c>
      <c r="H77" s="99"/>
      <c r="I77" s="275" t="s">
        <v>8788</v>
      </c>
      <c r="J77" s="364" t="s">
        <v>8773</v>
      </c>
    </row>
    <row r="78" spans="1:10" ht="33" customHeight="1" thickBot="1" x14ac:dyDescent="0.2">
      <c r="C78" s="223" t="s">
        <v>8542</v>
      </c>
      <c r="D78" s="444" t="s">
        <v>8061</v>
      </c>
      <c r="E78" s="442"/>
      <c r="F78" s="443"/>
      <c r="G78" s="321" t="str">
        <f>IF(ISBLANK(H78),"可能な限り","入力済")</f>
        <v>可能な限り</v>
      </c>
      <c r="H78" s="72"/>
      <c r="I78" s="276" t="s">
        <v>8786</v>
      </c>
      <c r="J78" s="364" t="s">
        <v>9080</v>
      </c>
    </row>
    <row r="79" spans="1:10" ht="33" customHeight="1" thickBot="1" x14ac:dyDescent="0.2">
      <c r="C79" s="223" t="s">
        <v>8543</v>
      </c>
      <c r="D79" s="426" t="s">
        <v>8476</v>
      </c>
      <c r="E79" s="427"/>
      <c r="F79" s="428"/>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8743</v>
      </c>
      <c r="E83" s="437"/>
      <c r="F83" s="438"/>
      <c r="G83" s="306" t="str">
        <f>IF(ISBLANK(H83),"必須","入力済")</f>
        <v>必須</v>
      </c>
      <c r="H83" s="62"/>
      <c r="I83" s="247" t="s">
        <v>8624</v>
      </c>
      <c r="J83" s="355" t="s">
        <v>9029</v>
      </c>
    </row>
    <row r="84" spans="2:10" ht="33" x14ac:dyDescent="0.15">
      <c r="C84" s="227" t="s">
        <v>8037</v>
      </c>
      <c r="D84" s="432" t="s">
        <v>8572</v>
      </c>
      <c r="E84" s="432"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9078</v>
      </c>
    </row>
    <row r="89" spans="2:10" ht="33" customHeight="1" thickBot="1" x14ac:dyDescent="0.2">
      <c r="C89" s="229" t="s">
        <v>8536</v>
      </c>
      <c r="D89" s="431"/>
      <c r="E89" s="439" t="s">
        <v>8579</v>
      </c>
      <c r="F89" s="441"/>
      <c r="G89" s="326" t="str">
        <f>IF(ISBLANK(H89),"必須","入力済")</f>
        <v>必須</v>
      </c>
      <c r="H89" s="65"/>
      <c r="I89" s="286" t="s">
        <v>8624</v>
      </c>
      <c r="J89" s="363" t="s">
        <v>9079</v>
      </c>
    </row>
    <row r="90" spans="2:10" ht="33" customHeight="1" thickBot="1" x14ac:dyDescent="0.2">
      <c r="C90" s="223" t="s">
        <v>8537</v>
      </c>
      <c r="D90" s="447" t="s">
        <v>8758</v>
      </c>
      <c r="E90" s="448"/>
      <c r="F90" s="449"/>
      <c r="G90" s="327" t="str">
        <f>IF(ISBLANK(H90), "必須",  "入力済")</f>
        <v>必須</v>
      </c>
      <c r="H90" s="67"/>
      <c r="I90" s="287" t="s">
        <v>8786</v>
      </c>
      <c r="J90" s="377" t="s">
        <v>8771</v>
      </c>
    </row>
    <row r="91" spans="2:10" ht="33" customHeight="1" thickBot="1" x14ac:dyDescent="0.2">
      <c r="C91" s="223" t="s">
        <v>8538</v>
      </c>
      <c r="D91" s="426" t="s">
        <v>8474</v>
      </c>
      <c r="E91" s="427"/>
      <c r="F91" s="428"/>
      <c r="G91" s="328" t="str">
        <f>IF(ISBLANK(H91),"可能な限り","入力済")</f>
        <v>可能な限り</v>
      </c>
      <c r="H91" s="79"/>
      <c r="I91" s="289" t="s">
        <v>8786</v>
      </c>
      <c r="J91" s="367" t="s">
        <v>8775</v>
      </c>
    </row>
    <row r="92" spans="2:10" ht="66" customHeight="1" thickBot="1" x14ac:dyDescent="0.2">
      <c r="C92" s="223" t="s">
        <v>8539</v>
      </c>
      <c r="D92" s="426" t="s">
        <v>8612</v>
      </c>
      <c r="E92" s="427"/>
      <c r="F92" s="428"/>
      <c r="G92" s="329" t="str">
        <f>IF(ISBLANK(H92),"必須","入力済")</f>
        <v>必須</v>
      </c>
      <c r="H92" s="71"/>
      <c r="I92" s="290" t="s">
        <v>8624</v>
      </c>
      <c r="J92" s="367" t="s">
        <v>9095</v>
      </c>
    </row>
    <row r="93" spans="2:10" ht="33.75" thickBot="1" x14ac:dyDescent="0.2">
      <c r="C93" s="223" t="s">
        <v>8540</v>
      </c>
      <c r="D93" s="426" t="s">
        <v>8475</v>
      </c>
      <c r="E93" s="427"/>
      <c r="F93" s="428"/>
      <c r="G93" s="322" t="str">
        <f>IF(ISBLANK(H93),"該当の場合は必須","入力済")</f>
        <v>該当の場合は必須</v>
      </c>
      <c r="H93" s="74"/>
      <c r="I93" s="271" t="s">
        <v>8788</v>
      </c>
      <c r="J93" s="367" t="s">
        <v>8773</v>
      </c>
    </row>
    <row r="94" spans="2:10" ht="33" customHeight="1" thickBot="1" x14ac:dyDescent="0.2">
      <c r="C94" s="223" t="s">
        <v>8541</v>
      </c>
      <c r="D94" s="426" t="s">
        <v>8061</v>
      </c>
      <c r="E94" s="427"/>
      <c r="F94" s="428"/>
      <c r="G94" s="328" t="str">
        <f>IF(ISBLANK(H94),"可能な限り","入力済")</f>
        <v>可能な限り</v>
      </c>
      <c r="H94" s="77"/>
      <c r="I94" s="291" t="s">
        <v>8786</v>
      </c>
      <c r="J94" s="367" t="s">
        <v>9081</v>
      </c>
    </row>
    <row r="95" spans="2:10" ht="33" customHeight="1" thickBot="1" x14ac:dyDescent="0.2">
      <c r="C95" s="223" t="s">
        <v>8542</v>
      </c>
      <c r="D95" s="426" t="s">
        <v>8476</v>
      </c>
      <c r="E95" s="427"/>
      <c r="F95" s="428"/>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8744</v>
      </c>
      <c r="E99" s="440"/>
      <c r="F99" s="441"/>
      <c r="G99" s="330" t="str">
        <f>IF(ISBLANK(H99),"必須","入力済")</f>
        <v>必須</v>
      </c>
      <c r="H99" s="65"/>
      <c r="I99" s="283" t="s">
        <v>8624</v>
      </c>
      <c r="J99" s="363" t="s">
        <v>9030</v>
      </c>
    </row>
    <row r="100" spans="2:10" ht="33" x14ac:dyDescent="0.15">
      <c r="C100" s="227" t="s">
        <v>8037</v>
      </c>
      <c r="D100" s="432" t="s">
        <v>8572</v>
      </c>
      <c r="E100" s="432"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9078</v>
      </c>
    </row>
    <row r="105" spans="2:10" ht="33" customHeight="1" thickBot="1" x14ac:dyDescent="0.2">
      <c r="C105" s="229" t="s">
        <v>8536</v>
      </c>
      <c r="D105" s="431"/>
      <c r="E105" s="439" t="s">
        <v>8579</v>
      </c>
      <c r="F105" s="441"/>
      <c r="G105" s="326" t="str">
        <f>IF(ISBLANK(H105),"必須","入力済")</f>
        <v>必須</v>
      </c>
      <c r="H105" s="65"/>
      <c r="I105" s="286" t="s">
        <v>8624</v>
      </c>
      <c r="J105" s="363" t="s">
        <v>9079</v>
      </c>
    </row>
    <row r="106" spans="2:10" ht="33" customHeight="1" thickBot="1" x14ac:dyDescent="0.2">
      <c r="C106" s="223" t="s">
        <v>8537</v>
      </c>
      <c r="D106" s="426" t="s">
        <v>8758</v>
      </c>
      <c r="E106" s="427"/>
      <c r="F106" s="428"/>
      <c r="G106" s="316" t="str">
        <f>IF(ISBLANK(H106), "必須",  "入力済")</f>
        <v>必須</v>
      </c>
      <c r="H106" s="67"/>
      <c r="I106" s="271" t="s">
        <v>8786</v>
      </c>
      <c r="J106" s="367" t="s">
        <v>8771</v>
      </c>
    </row>
    <row r="107" spans="2:10" ht="33" customHeight="1" thickBot="1" x14ac:dyDescent="0.2">
      <c r="C107" s="223" t="s">
        <v>8538</v>
      </c>
      <c r="D107" s="426" t="s">
        <v>8474</v>
      </c>
      <c r="E107" s="427"/>
      <c r="F107" s="428"/>
      <c r="G107" s="328" t="str">
        <f>IF(ISBLANK(H107),"可能な限り","入力済")</f>
        <v>可能な限り</v>
      </c>
      <c r="H107" s="79"/>
      <c r="I107" s="289" t="s">
        <v>8786</v>
      </c>
      <c r="J107" s="367" t="s">
        <v>8775</v>
      </c>
    </row>
    <row r="108" spans="2:10" ht="66" customHeight="1" thickBot="1" x14ac:dyDescent="0.2">
      <c r="C108" s="223" t="s">
        <v>8539</v>
      </c>
      <c r="D108" s="426" t="s">
        <v>8612</v>
      </c>
      <c r="E108" s="427"/>
      <c r="F108" s="428"/>
      <c r="G108" s="329" t="str">
        <f>IF(ISBLANK(H108),"必須","入力済")</f>
        <v>必須</v>
      </c>
      <c r="H108" s="71"/>
      <c r="I108" s="290" t="s">
        <v>8624</v>
      </c>
      <c r="J108" s="367" t="s">
        <v>9095</v>
      </c>
    </row>
    <row r="109" spans="2:10" ht="33.75" thickBot="1" x14ac:dyDescent="0.2">
      <c r="C109" s="223" t="s">
        <v>8540</v>
      </c>
      <c r="D109" s="426" t="s">
        <v>8475</v>
      </c>
      <c r="E109" s="427"/>
      <c r="F109" s="428"/>
      <c r="G109" s="322" t="str">
        <f>IF(ISBLANK(H109),"該当の場合は必須","入力済")</f>
        <v>該当の場合は必須</v>
      </c>
      <c r="H109" s="74"/>
      <c r="I109" s="271" t="s">
        <v>8788</v>
      </c>
      <c r="J109" s="367" t="s">
        <v>8773</v>
      </c>
    </row>
    <row r="110" spans="2:10" ht="33" customHeight="1" thickBot="1" x14ac:dyDescent="0.2">
      <c r="C110" s="223" t="s">
        <v>8541</v>
      </c>
      <c r="D110" s="426" t="s">
        <v>8061</v>
      </c>
      <c r="E110" s="427"/>
      <c r="F110" s="428"/>
      <c r="G110" s="328" t="str">
        <f>IF(ISBLANK(H110),"可能な限り","入力済")</f>
        <v>可能な限り</v>
      </c>
      <c r="H110" s="77"/>
      <c r="I110" s="291" t="s">
        <v>8786</v>
      </c>
      <c r="J110" s="367" t="s">
        <v>9081</v>
      </c>
    </row>
    <row r="111" spans="2:10" ht="33" customHeight="1" thickBot="1" x14ac:dyDescent="0.2">
      <c r="C111" s="223" t="s">
        <v>8542</v>
      </c>
      <c r="D111" s="426" t="s">
        <v>8476</v>
      </c>
      <c r="E111" s="427"/>
      <c r="F111" s="428"/>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8745</v>
      </c>
      <c r="E115" s="440"/>
      <c r="F115" s="441"/>
      <c r="G115" s="326" t="str">
        <f>IF(ISBLANK(H115),"必須","入力済")</f>
        <v>必須</v>
      </c>
      <c r="H115" s="65"/>
      <c r="I115" s="283" t="s">
        <v>8624</v>
      </c>
      <c r="J115" s="363" t="s">
        <v>9031</v>
      </c>
    </row>
    <row r="116" spans="2:10" ht="33" x14ac:dyDescent="0.15">
      <c r="C116" s="227" t="s">
        <v>8037</v>
      </c>
      <c r="D116" s="432" t="s">
        <v>8572</v>
      </c>
      <c r="E116" s="432"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9078</v>
      </c>
    </row>
    <row r="121" spans="2:10" ht="33" customHeight="1" thickBot="1" x14ac:dyDescent="0.2">
      <c r="C121" s="229" t="s">
        <v>8536</v>
      </c>
      <c r="D121" s="431"/>
      <c r="E121" s="439" t="s">
        <v>8579</v>
      </c>
      <c r="F121" s="441"/>
      <c r="G121" s="326" t="str">
        <f>IF(ISBLANK(H121),"必須","入力済")</f>
        <v>必須</v>
      </c>
      <c r="H121" s="64"/>
      <c r="I121" s="286" t="s">
        <v>8624</v>
      </c>
      <c r="J121" s="363" t="s">
        <v>9079</v>
      </c>
    </row>
    <row r="122" spans="2:10" ht="33" customHeight="1" thickBot="1" x14ac:dyDescent="0.2">
      <c r="C122" s="223" t="s">
        <v>8537</v>
      </c>
      <c r="D122" s="426" t="s">
        <v>8758</v>
      </c>
      <c r="E122" s="427"/>
      <c r="F122" s="428"/>
      <c r="G122" s="316" t="str">
        <f>IF(ISBLANK(H122), "必須",  "入力済")</f>
        <v>必須</v>
      </c>
      <c r="H122" s="82"/>
      <c r="I122" s="271" t="s">
        <v>8786</v>
      </c>
      <c r="J122" s="367" t="s">
        <v>8771</v>
      </c>
    </row>
    <row r="123" spans="2:10" ht="33" customHeight="1" thickBot="1" x14ac:dyDescent="0.2">
      <c r="C123" s="223" t="s">
        <v>8538</v>
      </c>
      <c r="D123" s="426" t="s">
        <v>8474</v>
      </c>
      <c r="E123" s="427"/>
      <c r="F123" s="428"/>
      <c r="G123" s="328" t="str">
        <f>IF(ISBLANK(H123),"可能な限り","入力済")</f>
        <v>可能な限り</v>
      </c>
      <c r="H123" s="84"/>
      <c r="I123" s="289" t="s">
        <v>8786</v>
      </c>
      <c r="J123" s="367" t="s">
        <v>8775</v>
      </c>
    </row>
    <row r="124" spans="2:10" ht="66" customHeight="1" thickBot="1" x14ac:dyDescent="0.2">
      <c r="C124" s="223" t="s">
        <v>8539</v>
      </c>
      <c r="D124" s="426" t="s">
        <v>8612</v>
      </c>
      <c r="E124" s="427"/>
      <c r="F124" s="428"/>
      <c r="G124" s="329" t="str">
        <f>IF(ISBLANK(H124),"必須","入力済")</f>
        <v>必須</v>
      </c>
      <c r="H124" s="85"/>
      <c r="I124" s="290" t="s">
        <v>8624</v>
      </c>
      <c r="J124" s="367" t="s">
        <v>9095</v>
      </c>
    </row>
    <row r="125" spans="2:10" ht="33.75" thickBot="1" x14ac:dyDescent="0.2">
      <c r="C125" s="223" t="s">
        <v>8540</v>
      </c>
      <c r="D125" s="426" t="s">
        <v>8475</v>
      </c>
      <c r="E125" s="427"/>
      <c r="F125" s="428"/>
      <c r="G125" s="322" t="str">
        <f>IF(ISBLANK(H125),"該当の場合は必須","入力済")</f>
        <v>該当の場合は必須</v>
      </c>
      <c r="H125" s="102"/>
      <c r="I125" s="271" t="s">
        <v>8788</v>
      </c>
      <c r="J125" s="367" t="s">
        <v>8773</v>
      </c>
    </row>
    <row r="126" spans="2:10" ht="33" customHeight="1" thickBot="1" x14ac:dyDescent="0.2">
      <c r="C126" s="223" t="s">
        <v>8541</v>
      </c>
      <c r="D126" s="426" t="s">
        <v>8061</v>
      </c>
      <c r="E126" s="427"/>
      <c r="F126" s="428"/>
      <c r="G126" s="328" t="str">
        <f>IF(ISBLANK(H126),"可能な限り","入力済")</f>
        <v>可能な限り</v>
      </c>
      <c r="H126" s="81"/>
      <c r="I126" s="291" t="s">
        <v>8786</v>
      </c>
      <c r="J126" s="367" t="s">
        <v>9081</v>
      </c>
    </row>
    <row r="127" spans="2:10" ht="33" customHeight="1" thickBot="1" x14ac:dyDescent="0.2">
      <c r="C127" s="223" t="s">
        <v>8542</v>
      </c>
      <c r="D127" s="426" t="s">
        <v>8476</v>
      </c>
      <c r="E127" s="427"/>
      <c r="F127" s="428"/>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8747</v>
      </c>
      <c r="E131" s="440"/>
      <c r="F131" s="441"/>
      <c r="G131" s="326" t="str">
        <f>IF(ISBLANK(H131),"必須","入力済")</f>
        <v>必須</v>
      </c>
      <c r="H131" s="65"/>
      <c r="I131" s="283" t="s">
        <v>8624</v>
      </c>
      <c r="J131" s="363" t="s">
        <v>9032</v>
      </c>
    </row>
    <row r="132" spans="2:10" ht="33" x14ac:dyDescent="0.15">
      <c r="C132" s="227" t="s">
        <v>8037</v>
      </c>
      <c r="D132" s="429" t="s">
        <v>8572</v>
      </c>
      <c r="E132" s="429"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9078</v>
      </c>
    </row>
    <row r="137" spans="2:10" ht="33" customHeight="1" thickBot="1" x14ac:dyDescent="0.2">
      <c r="C137" s="229" t="s">
        <v>8536</v>
      </c>
      <c r="D137" s="431"/>
      <c r="E137" s="439" t="s">
        <v>8579</v>
      </c>
      <c r="F137" s="441"/>
      <c r="G137" s="326" t="str">
        <f>IF(ISBLANK(H137),"必須","入力済")</f>
        <v>必須</v>
      </c>
      <c r="H137" s="65"/>
      <c r="I137" s="286" t="s">
        <v>8624</v>
      </c>
      <c r="J137" s="363" t="s">
        <v>9079</v>
      </c>
    </row>
    <row r="138" spans="2:10" ht="33" customHeight="1" thickBot="1" x14ac:dyDescent="0.2">
      <c r="C138" s="223" t="s">
        <v>8537</v>
      </c>
      <c r="D138" s="426" t="s">
        <v>8758</v>
      </c>
      <c r="E138" s="427"/>
      <c r="F138" s="428"/>
      <c r="G138" s="316" t="str">
        <f>IF(ISBLANK(H138), "必須",  "入力済")</f>
        <v>必須</v>
      </c>
      <c r="H138" s="67"/>
      <c r="I138" s="271" t="s">
        <v>8786</v>
      </c>
      <c r="J138" s="367" t="s">
        <v>8771</v>
      </c>
    </row>
    <row r="139" spans="2:10" ht="33" customHeight="1" thickBot="1" x14ac:dyDescent="0.2">
      <c r="C139" s="223" t="s">
        <v>8538</v>
      </c>
      <c r="D139" s="426" t="s">
        <v>8474</v>
      </c>
      <c r="E139" s="427"/>
      <c r="F139" s="428"/>
      <c r="G139" s="328" t="str">
        <f>IF(ISBLANK(H139),"可能な限り","入力済")</f>
        <v>可能な限り</v>
      </c>
      <c r="H139" s="79"/>
      <c r="I139" s="289" t="s">
        <v>8786</v>
      </c>
      <c r="J139" s="367" t="s">
        <v>8775</v>
      </c>
    </row>
    <row r="140" spans="2:10" ht="66" customHeight="1" thickBot="1" x14ac:dyDescent="0.2">
      <c r="C140" s="223" t="s">
        <v>8539</v>
      </c>
      <c r="D140" s="426" t="s">
        <v>8612</v>
      </c>
      <c r="E140" s="427"/>
      <c r="F140" s="428"/>
      <c r="G140" s="329" t="str">
        <f>IF(ISBLANK(H140),"必須","入力済")</f>
        <v>必須</v>
      </c>
      <c r="H140" s="71"/>
      <c r="I140" s="290" t="s">
        <v>8624</v>
      </c>
      <c r="J140" s="367" t="s">
        <v>9095</v>
      </c>
    </row>
    <row r="141" spans="2:10" ht="33.75" thickBot="1" x14ac:dyDescent="0.2">
      <c r="C141" s="223" t="s">
        <v>8540</v>
      </c>
      <c r="D141" s="426" t="s">
        <v>8475</v>
      </c>
      <c r="E141" s="427"/>
      <c r="F141" s="428"/>
      <c r="G141" s="322" t="str">
        <f>IF(ISBLANK(H141),"該当の場合は必須","入力済")</f>
        <v>該当の場合は必須</v>
      </c>
      <c r="H141" s="74"/>
      <c r="I141" s="271" t="s">
        <v>8788</v>
      </c>
      <c r="J141" s="367" t="s">
        <v>8773</v>
      </c>
    </row>
    <row r="142" spans="2:10" ht="33" customHeight="1" thickBot="1" x14ac:dyDescent="0.2">
      <c r="C142" s="223" t="s">
        <v>8541</v>
      </c>
      <c r="D142" s="426" t="s">
        <v>8061</v>
      </c>
      <c r="E142" s="427"/>
      <c r="F142" s="428"/>
      <c r="G142" s="328" t="str">
        <f>IF(ISBLANK(H142),"可能な限り","入力済")</f>
        <v>可能な限り</v>
      </c>
      <c r="H142" s="81"/>
      <c r="I142" s="291" t="s">
        <v>8786</v>
      </c>
      <c r="J142" s="367" t="s">
        <v>9081</v>
      </c>
    </row>
    <row r="143" spans="2:10" ht="33" customHeight="1" thickBot="1" x14ac:dyDescent="0.2">
      <c r="C143" s="223" t="s">
        <v>8542</v>
      </c>
      <c r="D143" s="426" t="s">
        <v>8476</v>
      </c>
      <c r="E143" s="427"/>
      <c r="F143" s="428"/>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8786</v>
      </c>
      <c r="J147" s="364" t="s">
        <v>8776</v>
      </c>
    </row>
    <row r="148" spans="2:10" ht="33" customHeight="1" thickBot="1" x14ac:dyDescent="0.2">
      <c r="C148" s="223" t="s">
        <v>8037</v>
      </c>
      <c r="D148" s="444" t="s">
        <v>8581</v>
      </c>
      <c r="E148" s="442"/>
      <c r="F148" s="443"/>
      <c r="G148" s="313" t="str">
        <f>IF(ISBLANK(H148),"必須","入力済")</f>
        <v>必須</v>
      </c>
      <c r="H148" s="93"/>
      <c r="I148" s="276" t="s">
        <v>8786</v>
      </c>
      <c r="J148" s="364" t="s">
        <v>8777</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9085</v>
      </c>
    </row>
    <row r="150" spans="2:10" ht="33" customHeight="1" thickBot="1" x14ac:dyDescent="0.2">
      <c r="C150" s="223" t="s">
        <v>8039</v>
      </c>
      <c r="D150" s="426" t="s">
        <v>8583</v>
      </c>
      <c r="E150" s="427"/>
      <c r="F150" s="428"/>
      <c r="G150" s="322" t="str">
        <f>IF(ISBLANK(H150),"必須","入力済")</f>
        <v>必須</v>
      </c>
      <c r="H150" s="77"/>
      <c r="I150" s="271" t="s">
        <v>9041</v>
      </c>
      <c r="J150" s="367" t="s">
        <v>8778</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IF(ISBLANK(H157),"必須","入力済")</f>
        <v>必須</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8788</v>
      </c>
      <c r="J158" s="381" t="s">
        <v>9042</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8746</v>
      </c>
      <c r="E161" s="442"/>
      <c r="F161" s="443"/>
      <c r="G161" s="321" t="str">
        <f>IF(ISBLANK(H161),"必須","入力済")</f>
        <v>必須</v>
      </c>
      <c r="H161" s="69"/>
      <c r="I161" s="273" t="s">
        <v>8786</v>
      </c>
      <c r="J161" s="364" t="s">
        <v>8780</v>
      </c>
    </row>
    <row r="162" spans="2:10" ht="33" customHeight="1" thickBot="1" x14ac:dyDescent="0.2">
      <c r="C162" s="223" t="s">
        <v>8536</v>
      </c>
      <c r="D162" s="492" t="s">
        <v>8509</v>
      </c>
      <c r="E162" s="493"/>
      <c r="F162" s="494"/>
      <c r="G162" s="332" t="str">
        <f>IF(ISBLANK(H162),"該当の場合は必須","入力済")</f>
        <v>該当の場合は必須</v>
      </c>
      <c r="H162" s="79"/>
      <c r="I162" s="289" t="s">
        <v>8978</v>
      </c>
      <c r="J162" s="367" t="s">
        <v>8781</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8685</v>
      </c>
      <c r="E164" s="442"/>
      <c r="F164" s="443"/>
      <c r="G164" s="319" t="str">
        <f>IF(ISBLANK(H164),"必須","入力済")</f>
        <v>必須</v>
      </c>
      <c r="H164" s="70"/>
      <c r="I164" s="272" t="s">
        <v>8624</v>
      </c>
      <c r="J164" s="383" t="s">
        <v>8684</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8760</v>
      </c>
      <c r="E169" s="489"/>
      <c r="F169" s="490"/>
      <c r="G169" s="328" t="str">
        <f>IF(ISBLANK(H169),"必須","入力済")</f>
        <v>必須</v>
      </c>
      <c r="H169" s="74"/>
      <c r="I169" s="271" t="s">
        <v>8788</v>
      </c>
      <c r="J169" s="367" t="s">
        <v>8782</v>
      </c>
    </row>
    <row r="170" spans="2:10" ht="33.75" thickBot="1" x14ac:dyDescent="0.2">
      <c r="C170" s="223" t="s">
        <v>8543</v>
      </c>
      <c r="D170" s="426" t="s">
        <v>8761</v>
      </c>
      <c r="E170" s="427"/>
      <c r="F170" s="428"/>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26" t="s">
        <v>8587</v>
      </c>
      <c r="E176" s="427"/>
      <c r="F176" s="428"/>
      <c r="G176" s="322" t="str">
        <f>IF(ISBLANK(H176),"必須","入力済")</f>
        <v>必須</v>
      </c>
      <c r="H176" s="71"/>
      <c r="I176" s="288" t="s">
        <v>8624</v>
      </c>
      <c r="J176" s="367" t="s">
        <v>8682</v>
      </c>
    </row>
    <row r="177" spans="2:10" ht="33.75" thickBot="1" x14ac:dyDescent="0.2">
      <c r="C177" s="223" t="s">
        <v>8039</v>
      </c>
      <c r="D177" s="426" t="s">
        <v>8588</v>
      </c>
      <c r="E177" s="427"/>
      <c r="F177" s="428"/>
      <c r="G177" s="322" t="str">
        <f>IF(ISBLANK(H177),"必須","入力済")</f>
        <v>必須</v>
      </c>
      <c r="H177" s="74"/>
      <c r="I177" s="299" t="s">
        <v>8788</v>
      </c>
      <c r="J177" s="367" t="s">
        <v>8784</v>
      </c>
    </row>
    <row r="178" spans="2:10" ht="33" customHeight="1" x14ac:dyDescent="0.15">
      <c r="C178" s="225" t="s">
        <v>8040</v>
      </c>
      <c r="D178" s="504" t="s">
        <v>8589</v>
      </c>
      <c r="E178" s="507" t="s">
        <v>8686</v>
      </c>
      <c r="F178" s="508"/>
      <c r="G178" s="334" t="str">
        <f>IF(ISBLANK(H178),"必須","入力済")</f>
        <v>必須</v>
      </c>
      <c r="H178" s="78"/>
      <c r="I178" s="243" t="s">
        <v>8624</v>
      </c>
      <c r="J178" s="387" t="s">
        <v>9069</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8689</v>
      </c>
    </row>
    <row r="180" spans="2:10" ht="33" customHeight="1" x14ac:dyDescent="0.15">
      <c r="C180" s="227" t="s">
        <v>8536</v>
      </c>
      <c r="D180" s="505"/>
      <c r="E180" s="474" t="s">
        <v>9038</v>
      </c>
      <c r="F180" s="475"/>
      <c r="G180" s="324" t="str">
        <f t="shared" si="6"/>
        <v>該当する場合</v>
      </c>
      <c r="H180" s="60"/>
      <c r="I180" s="281" t="s">
        <v>8624</v>
      </c>
      <c r="J180" s="388" t="s">
        <v>8690</v>
      </c>
    </row>
    <row r="181" spans="2:10" ht="33" customHeight="1" x14ac:dyDescent="0.15">
      <c r="C181" s="227" t="s">
        <v>8537</v>
      </c>
      <c r="D181" s="505"/>
      <c r="E181" s="474" t="s">
        <v>8516</v>
      </c>
      <c r="F181" s="475"/>
      <c r="G181" s="324" t="str">
        <f t="shared" si="6"/>
        <v>該当する場合</v>
      </c>
      <c r="H181" s="60"/>
      <c r="I181" s="281" t="s">
        <v>8624</v>
      </c>
      <c r="J181" s="388" t="s">
        <v>8691</v>
      </c>
    </row>
    <row r="182" spans="2:10" ht="33" customHeight="1" x14ac:dyDescent="0.15">
      <c r="C182" s="227" t="s">
        <v>8538</v>
      </c>
      <c r="D182" s="505"/>
      <c r="E182" s="474" t="s">
        <v>1</v>
      </c>
      <c r="F182" s="475"/>
      <c r="G182" s="324" t="str">
        <f t="shared" si="6"/>
        <v>該当する場合</v>
      </c>
      <c r="H182" s="60"/>
      <c r="I182" s="281" t="s">
        <v>8624</v>
      </c>
      <c r="J182" s="388" t="s">
        <v>8692</v>
      </c>
    </row>
    <row r="183" spans="2:10" ht="33" x14ac:dyDescent="0.15">
      <c r="C183" s="227" t="s">
        <v>8539</v>
      </c>
      <c r="D183" s="505"/>
      <c r="E183" s="476" t="s">
        <v>8748</v>
      </c>
      <c r="F183" s="477"/>
      <c r="G183" s="305" t="str">
        <f>IF(ISBLANK(H183),"必須","入力済")</f>
        <v>必須</v>
      </c>
      <c r="H183" s="103"/>
      <c r="I183" s="300" t="s">
        <v>8788</v>
      </c>
      <c r="J183" s="354" t="s">
        <v>8785</v>
      </c>
    </row>
    <row r="184" spans="2:10" ht="33" customHeight="1" thickBot="1" x14ac:dyDescent="0.2">
      <c r="C184" s="229" t="s">
        <v>8540</v>
      </c>
      <c r="D184" s="506"/>
      <c r="E184" s="439" t="s">
        <v>8590</v>
      </c>
      <c r="F184" s="441"/>
      <c r="G184" s="326" t="str">
        <f>IF(ISBLANK(H184),"必須","入力済")</f>
        <v>必須</v>
      </c>
      <c r="H184" s="75"/>
      <c r="I184" s="301" t="s">
        <v>8786</v>
      </c>
      <c r="J184" s="363" t="s">
        <v>9070</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F9" sqref="F9:O10"/>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row>
    <row r="3" spans="1:53" ht="18" customHeight="1" thickBot="1" x14ac:dyDescent="0.2">
      <c r="B3" s="521" t="str">
        <f>IF(ISBLANK(行政用!H17), "", 行政用!H17)</f>
        <v>東栄町長</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11105</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9"/>
  <sheetViews>
    <sheetView showGridLines="0" zoomScaleNormal="100" zoomScaleSheetLayoutView="100" workbookViewId="0">
      <pane ySplit="5" topLeftCell="A6" activePane="bottomLeft" state="frozen"/>
      <selection pane="bottomLeft" activeCell="F8" sqref="F8"/>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x14ac:dyDescent="0.15">
      <c r="A2" s="24" t="s">
        <v>11111</v>
      </c>
    </row>
    <row r="3" spans="1:6" x14ac:dyDescent="0.15">
      <c r="A3" s="24" t="s">
        <v>11112</v>
      </c>
    </row>
    <row r="4" spans="1:6" x14ac:dyDescent="0.15">
      <c r="A4" s="24" t="s">
        <v>11110</v>
      </c>
    </row>
    <row r="5" spans="1:6" x14ac:dyDescent="0.15">
      <c r="A5" s="24" t="s">
        <v>11116</v>
      </c>
    </row>
    <row r="6" spans="1:6" ht="13.5" customHeight="1" x14ac:dyDescent="0.15">
      <c r="B6" s="42"/>
    </row>
    <row r="7" spans="1:6" x14ac:dyDescent="0.15">
      <c r="B7" s="33" t="s">
        <v>194</v>
      </c>
      <c r="C7" s="31" t="s">
        <v>8651</v>
      </c>
      <c r="D7" s="32" t="s">
        <v>8661</v>
      </c>
      <c r="E7" s="33" t="s">
        <v>8664</v>
      </c>
      <c r="F7" s="33" t="s">
        <v>8660</v>
      </c>
    </row>
    <row r="8" spans="1:6" ht="39.6" customHeight="1" x14ac:dyDescent="0.15">
      <c r="B8" s="43">
        <v>1</v>
      </c>
      <c r="C8" s="44" t="s">
        <v>8659</v>
      </c>
      <c r="D8" s="45" t="s">
        <v>11115</v>
      </c>
      <c r="E8" s="46" t="s">
        <v>8652</v>
      </c>
      <c r="F8" s="44" t="s">
        <v>8665</v>
      </c>
    </row>
    <row r="9" spans="1:6" ht="39.6" customHeight="1" x14ac:dyDescent="0.15">
      <c r="B9" s="43">
        <v>2</v>
      </c>
      <c r="C9" s="44" t="s">
        <v>8653</v>
      </c>
      <c r="D9" s="45" t="s">
        <v>11115</v>
      </c>
      <c r="E9" s="46" t="s">
        <v>8652</v>
      </c>
      <c r="F9" s="47" t="s">
        <v>8654</v>
      </c>
    </row>
    <row r="10" spans="1:6" ht="39.6" customHeight="1" x14ac:dyDescent="0.15">
      <c r="B10" s="43">
        <v>3</v>
      </c>
      <c r="C10" s="44" t="s">
        <v>8655</v>
      </c>
      <c r="D10" s="45" t="s">
        <v>11114</v>
      </c>
      <c r="E10" s="46" t="s">
        <v>8652</v>
      </c>
      <c r="F10" s="47" t="s">
        <v>8656</v>
      </c>
    </row>
    <row r="11" spans="1:6" ht="39.6" customHeight="1" x14ac:dyDescent="0.15">
      <c r="B11" s="43">
        <v>4</v>
      </c>
      <c r="C11" s="44" t="s">
        <v>8657</v>
      </c>
      <c r="D11" s="45" t="s">
        <v>11114</v>
      </c>
      <c r="E11" s="46" t="s">
        <v>8652</v>
      </c>
      <c r="F11" s="47" t="s">
        <v>8658</v>
      </c>
    </row>
    <row r="12" spans="1:6" ht="39.6" customHeight="1" x14ac:dyDescent="0.15">
      <c r="B12" s="43">
        <v>5</v>
      </c>
      <c r="C12" s="47" t="s">
        <v>8662</v>
      </c>
      <c r="D12" s="45" t="s">
        <v>11114</v>
      </c>
      <c r="E12" s="48" t="s">
        <v>8683</v>
      </c>
      <c r="F12" s="47" t="s">
        <v>8663</v>
      </c>
    </row>
    <row r="13" spans="1:6" ht="39.6" customHeight="1" x14ac:dyDescent="0.15">
      <c r="B13" s="43">
        <v>6</v>
      </c>
      <c r="C13" s="44" t="s">
        <v>8681</v>
      </c>
      <c r="D13" s="45" t="s">
        <v>11114</v>
      </c>
      <c r="E13" s="49" t="str">
        <f>IF(OR(入力フォーム!H152&gt;0, 入力フォーム!H62="現況地目や共有持分割合等の単位にまとめて届出"), "必須", "不要")</f>
        <v>不要</v>
      </c>
      <c r="F13" s="47" t="s">
        <v>8759</v>
      </c>
    </row>
    <row r="14" spans="1:6" ht="39.6" customHeight="1" x14ac:dyDescent="0.15">
      <c r="B14" s="43">
        <v>7</v>
      </c>
      <c r="C14" s="44" t="s">
        <v>8687</v>
      </c>
      <c r="D14" s="45" t="s">
        <v>11114</v>
      </c>
      <c r="E14" s="49" t="str">
        <f>IF(入力フォーム!H15="国外","必須","不要")</f>
        <v>不要</v>
      </c>
      <c r="F14" s="47" t="s">
        <v>8688</v>
      </c>
    </row>
    <row r="17" x14ac:dyDescent="0.15"/>
    <row r="18" x14ac:dyDescent="0.15"/>
    <row r="19" x14ac:dyDescent="0.15"/>
  </sheetData>
  <phoneticPr fontId="8"/>
  <conditionalFormatting sqref="E13">
    <cfRule type="expression" dxfId="19" priority="2">
      <formula>$E$13="必須"</formula>
    </cfRule>
  </conditionalFormatting>
  <conditionalFormatting sqref="E14">
    <cfRule type="expression" dxfId="18" priority="1">
      <formula>$E$14="必須"</formula>
    </cfRule>
  </conditionalFormatting>
  <pageMargins left="0.7" right="0.7" top="0.75" bottom="0.75" header="0.3" footer="0.3"/>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G5" sqref="G5"/>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9049</v>
      </c>
      <c r="B1" s="846"/>
      <c r="C1" s="846"/>
      <c r="D1" s="846"/>
      <c r="E1" s="846"/>
      <c r="F1" s="846"/>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418" t="s">
        <v>8667</v>
      </c>
      <c r="E16" s="419"/>
      <c r="F16" s="420"/>
      <c r="G16" s="29" t="s">
        <v>8558</v>
      </c>
      <c r="H16" s="29" t="s">
        <v>8668</v>
      </c>
      <c r="I16" s="29" t="s">
        <v>8669</v>
      </c>
      <c r="J16" s="220" t="s">
        <v>8626</v>
      </c>
      <c r="L16" s="339"/>
    </row>
    <row r="17" spans="2:12" s="253" customFormat="1" ht="49.5" x14ac:dyDescent="0.15">
      <c r="C17" s="227" t="s">
        <v>8036</v>
      </c>
      <c r="D17" s="402" t="s">
        <v>8556</v>
      </c>
      <c r="E17" s="848" t="s">
        <v>8999</v>
      </c>
      <c r="F17" s="849"/>
      <c r="G17" s="348" t="str">
        <f>IF(ISBLANK(H17),"必須","入力済")</f>
        <v>入力済</v>
      </c>
      <c r="H17" s="58" t="s">
        <v>11113</v>
      </c>
      <c r="I17" s="343" t="s">
        <v>8788</v>
      </c>
      <c r="J17" s="389" t="s">
        <v>9044</v>
      </c>
      <c r="L17" s="339"/>
    </row>
    <row r="18" spans="2:12" s="253" customFormat="1" ht="33" x14ac:dyDescent="0.15">
      <c r="C18" s="227" t="s">
        <v>8037</v>
      </c>
      <c r="D18" s="402"/>
      <c r="E18" s="849" t="s">
        <v>8850</v>
      </c>
      <c r="F18" s="849"/>
      <c r="G18" s="348" t="str">
        <f>IF(ISBLANK(H18),"必須","入力済")</f>
        <v>入力済</v>
      </c>
      <c r="H18" s="58" t="s">
        <v>8874</v>
      </c>
      <c r="I18" s="344" t="s">
        <v>8624</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418" t="s">
        <v>8667</v>
      </c>
      <c r="E22" s="419"/>
      <c r="F22" s="420"/>
      <c r="G22" s="29" t="s">
        <v>8558</v>
      </c>
      <c r="H22" s="345" t="s">
        <v>8668</v>
      </c>
      <c r="I22" s="29" t="s">
        <v>8669</v>
      </c>
      <c r="J22" s="220" t="s">
        <v>8626</v>
      </c>
      <c r="K22" s="339"/>
      <c r="L22" s="339"/>
    </row>
    <row r="23" spans="2:12" s="253" customFormat="1" ht="33" customHeight="1" x14ac:dyDescent="0.15">
      <c r="C23" s="227" t="s">
        <v>8036</v>
      </c>
      <c r="D23" s="850" t="s">
        <v>8671</v>
      </c>
      <c r="E23" s="847" t="s">
        <v>9046</v>
      </c>
      <c r="F23" s="847"/>
      <c r="G23" s="348" t="str">
        <f>IF(ISBLANK(H23),"必須","入力済")</f>
        <v>必須</v>
      </c>
      <c r="H23" s="91"/>
      <c r="I23" s="343" t="s">
        <v>8932</v>
      </c>
      <c r="J23" s="390" t="s">
        <v>8933</v>
      </c>
      <c r="K23" s="339"/>
      <c r="L23" s="339"/>
    </row>
    <row r="24" spans="2:12" s="253" customFormat="1" ht="33" customHeight="1" x14ac:dyDescent="0.15">
      <c r="C24" s="227" t="s">
        <v>8037</v>
      </c>
      <c r="D24" s="850"/>
      <c r="E24" s="847" t="s">
        <v>8618</v>
      </c>
      <c r="F24" s="847"/>
      <c r="G24" s="348" t="str">
        <f>IF(ISBLANK(H24),"必須","入力済")</f>
        <v>必須</v>
      </c>
      <c r="H24" s="105"/>
      <c r="I24" s="343" t="s">
        <v>8786</v>
      </c>
      <c r="J24" s="357" t="s">
        <v>8934</v>
      </c>
      <c r="K24" s="339"/>
      <c r="L24" s="339"/>
    </row>
    <row r="25" spans="2:12" s="253" customFormat="1" ht="33" customHeight="1" x14ac:dyDescent="0.15">
      <c r="C25" s="227" t="s">
        <v>8038</v>
      </c>
      <c r="D25" s="850"/>
      <c r="E25" s="847" t="s">
        <v>7882</v>
      </c>
      <c r="F25" s="847"/>
      <c r="G25" s="348" t="str">
        <f>IF(ISBLANK(H25),"必須","入力済")</f>
        <v>必須</v>
      </c>
      <c r="H25" s="57"/>
      <c r="I25" s="344" t="s">
        <v>8624</v>
      </c>
      <c r="J25" s="391" t="s">
        <v>8935</v>
      </c>
      <c r="K25" s="339"/>
      <c r="L25" s="339"/>
    </row>
    <row r="26" spans="2:12" s="253" customFormat="1" ht="33" customHeight="1" x14ac:dyDescent="0.15">
      <c r="C26" s="267" t="s">
        <v>8039</v>
      </c>
      <c r="D26" s="850"/>
      <c r="E26" s="847" t="s">
        <v>8602</v>
      </c>
      <c r="F26" s="847"/>
      <c r="G26" s="348" t="str">
        <f>IF(ISBLANK(H26),"必須","入力済")</f>
        <v>必須</v>
      </c>
      <c r="H26" s="57"/>
      <c r="I26" s="344" t="s">
        <v>8624</v>
      </c>
      <c r="J26" s="391" t="s">
        <v>8936</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8535</v>
      </c>
      <c r="D28" s="850"/>
      <c r="E28" s="847" t="s">
        <v>9027</v>
      </c>
      <c r="F28" s="847"/>
      <c r="G28" s="350" t="str">
        <f>IF(ISBLANK(H28), "任意", "入力済" &amp; CHAR(10) &amp; "（" &amp; LEN(SUBSTITUTE(H28, CHAR(10), "")) &amp; "文字）")</f>
        <v>任意</v>
      </c>
      <c r="H28" s="104"/>
      <c r="I28" s="343" t="s">
        <v>8788</v>
      </c>
      <c r="J28" s="357" t="s">
        <v>9026</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8788</v>
      </c>
      <c r="J29" s="392" t="s">
        <v>9045</v>
      </c>
    </row>
    <row r="30" spans="2:12" s="253" customFormat="1" ht="82.5" x14ac:dyDescent="0.15">
      <c r="C30" s="267" t="s">
        <v>8537</v>
      </c>
      <c r="D30" s="850"/>
      <c r="E30" s="847" t="s">
        <v>8519</v>
      </c>
      <c r="F30" s="847"/>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418" t="s">
        <v>8676</v>
      </c>
      <c r="E34" s="419"/>
      <c r="F34" s="420"/>
      <c r="G34" s="418" t="s">
        <v>8679</v>
      </c>
      <c r="H34" s="419"/>
      <c r="I34" s="420"/>
      <c r="J34" s="29" t="s">
        <v>8677</v>
      </c>
      <c r="L34" s="339"/>
    </row>
    <row r="35" spans="2:12" s="253" customFormat="1" ht="49.5" customHeight="1" x14ac:dyDescent="0.15">
      <c r="C35" s="227" t="s">
        <v>8036</v>
      </c>
      <c r="D35" s="850" t="s">
        <v>8672</v>
      </c>
      <c r="E35" s="858" t="s">
        <v>9071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x14ac:dyDescent="0.15">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418" t="s">
        <v>8678</v>
      </c>
      <c r="D42" s="419"/>
      <c r="E42" s="419"/>
      <c r="F42" s="420"/>
      <c r="G42" s="418" t="s">
        <v>8924</v>
      </c>
      <c r="H42" s="419"/>
      <c r="I42" s="420"/>
      <c r="J42" s="29" t="s">
        <v>8677</v>
      </c>
    </row>
    <row r="43" spans="2:12" s="253" customFormat="1" ht="54" customHeight="1" x14ac:dyDescent="0.35">
      <c r="C43" s="863" t="s">
        <v>8928</v>
      </c>
      <c r="D43" s="863"/>
      <c r="E43" s="863"/>
      <c r="F43" s="863"/>
      <c r="G43" s="862" t="str">
        <f>入力フォーム!H67&amp;行政用!H24</f>
        <v/>
      </c>
      <c r="H43" s="862"/>
      <c r="I43" s="862"/>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418" t="s">
        <v>8667</v>
      </c>
      <c r="E48" s="419"/>
      <c r="F48" s="420"/>
      <c r="G48" s="29" t="s">
        <v>8558</v>
      </c>
      <c r="H48" s="345" t="s">
        <v>8668</v>
      </c>
      <c r="I48" s="29" t="s">
        <v>8669</v>
      </c>
      <c r="J48" s="220" t="s">
        <v>8626</v>
      </c>
      <c r="L48" s="339"/>
    </row>
    <row r="49" spans="3:10" s="253" customFormat="1" ht="33" customHeight="1" x14ac:dyDescent="0.15">
      <c r="C49" s="227" t="s">
        <v>8036</v>
      </c>
      <c r="D49" s="860" t="s">
        <v>8680</v>
      </c>
      <c r="E49" s="859" t="s">
        <v>29</v>
      </c>
      <c r="F49" s="859"/>
      <c r="G49" s="320" t="str">
        <f>IF(ISBLANK(H49),"任意","入力済")</f>
        <v>任意</v>
      </c>
      <c r="H49" s="91"/>
      <c r="I49" s="343" t="s">
        <v>8932</v>
      </c>
      <c r="J49" s="390" t="s">
        <v>8937</v>
      </c>
    </row>
    <row r="50" spans="3:10" s="253" customFormat="1" ht="49.5" customHeight="1" x14ac:dyDescent="0.15">
      <c r="C50" s="227" t="s">
        <v>8037</v>
      </c>
      <c r="D50" s="861"/>
      <c r="E50" s="859" t="s">
        <v>9</v>
      </c>
      <c r="F50" s="859"/>
      <c r="G50" s="348" t="str">
        <f>IF(ISBLANK(H50),"必須","入力済")</f>
        <v>必須</v>
      </c>
      <c r="H50" s="90"/>
      <c r="I50" s="343" t="s">
        <v>8786</v>
      </c>
      <c r="J50" s="357" t="s">
        <v>8938</v>
      </c>
    </row>
    <row r="51" spans="3:10" s="253" customFormat="1" ht="49.5" customHeight="1" x14ac:dyDescent="0.15">
      <c r="C51" s="227" t="s">
        <v>8038</v>
      </c>
      <c r="D51" s="861"/>
      <c r="E51" s="859" t="s">
        <v>13</v>
      </c>
      <c r="F51" s="859"/>
      <c r="G51" s="348" t="str">
        <f>IF(ISBLANK(H51),"必須","入力済")</f>
        <v>必須</v>
      </c>
      <c r="H51" s="61"/>
      <c r="I51" s="343" t="s">
        <v>8786</v>
      </c>
      <c r="J51" s="357" t="s">
        <v>9028</v>
      </c>
    </row>
    <row r="52" spans="3:10" s="253" customFormat="1" ht="49.5" customHeight="1" x14ac:dyDescent="0.15">
      <c r="C52" s="267" t="s">
        <v>8039</v>
      </c>
      <c r="D52" s="861"/>
      <c r="E52" s="859" t="s">
        <v>8049</v>
      </c>
      <c r="F52" s="859"/>
      <c r="G52" s="348" t="str">
        <f>IF(ISBLANK(H52),"必須","入力済")</f>
        <v>必須</v>
      </c>
      <c r="H52" s="61"/>
      <c r="I52" s="343" t="s">
        <v>8786</v>
      </c>
      <c r="J52" s="357" t="s">
        <v>8939</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15">
      <c r="C54" s="267" t="s">
        <v>8535</v>
      </c>
      <c r="D54" s="861"/>
      <c r="E54" s="859" t="s">
        <v>8943</v>
      </c>
      <c r="F54" s="859"/>
      <c r="G54" s="320" t="str">
        <f>IF(ISBLANK(H54),"任意","入力済")</f>
        <v>任意</v>
      </c>
      <c r="H54" s="91"/>
      <c r="I54" s="343" t="s">
        <v>8932</v>
      </c>
      <c r="J54" s="390" t="s">
        <v>8942</v>
      </c>
    </row>
    <row r="55" spans="3:10" s="253" customFormat="1" ht="33" x14ac:dyDescent="0.15">
      <c r="C55" s="267" t="s">
        <v>8536</v>
      </c>
      <c r="D55" s="861"/>
      <c r="E55" s="859" t="s">
        <v>8945</v>
      </c>
      <c r="F55" s="859"/>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topLeftCell="A144"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23</v>
      </c>
      <c r="F5" s="4" t="s">
        <v>169</v>
      </c>
      <c r="G5" s="4"/>
      <c r="H5" s="4"/>
      <c r="I5" s="106" t="s">
        <v>9055</v>
      </c>
      <c r="J5" s="12"/>
    </row>
    <row r="6" spans="2:10" ht="16.5" customHeight="1" x14ac:dyDescent="0.3">
      <c r="B6" s="13">
        <v>2</v>
      </c>
      <c r="C6" s="13" t="s">
        <v>8</v>
      </c>
      <c r="D6" s="13" t="s">
        <v>9</v>
      </c>
      <c r="E6" s="110" t="str">
        <f>IF(行政用!H50="", "", IFERROR(TEXT(行政用!H50,"00"), ""))</f>
        <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23</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topLeftCell="A13"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9074</v>
      </c>
      <c r="Q9" s="17" t="s">
        <v>8449</v>
      </c>
      <c r="R9" s="13" t="s">
        <v>8053</v>
      </c>
      <c r="AC9" s="17" t="s">
        <v>7849</v>
      </c>
      <c r="AD9" s="17" t="s">
        <v>8496</v>
      </c>
    </row>
    <row r="10" spans="1:36" x14ac:dyDescent="0.15">
      <c r="E10" s="17" t="s">
        <v>7850</v>
      </c>
      <c r="F10" s="13" t="s">
        <v>7845</v>
      </c>
      <c r="H10" s="17" t="s">
        <v>7850</v>
      </c>
      <c r="I10" s="13" t="s">
        <v>8605</v>
      </c>
      <c r="N10" s="17" t="s">
        <v>7850</v>
      </c>
      <c r="O10" s="13" t="s">
        <v>9075</v>
      </c>
      <c r="AC10" s="17" t="s">
        <v>7850</v>
      </c>
      <c r="AD10" s="17" t="s">
        <v>8497</v>
      </c>
    </row>
    <row r="11" spans="1:36" x14ac:dyDescent="0.15">
      <c r="E11" s="17" t="s">
        <v>7851</v>
      </c>
      <c r="F11" s="13" t="s">
        <v>7846</v>
      </c>
      <c r="H11" s="17" t="s">
        <v>7851</v>
      </c>
      <c r="I11" s="13" t="s">
        <v>8604</v>
      </c>
      <c r="N11" s="17" t="s">
        <v>7851</v>
      </c>
      <c r="O11" s="13" t="s">
        <v>9076</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9064</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8700</v>
      </c>
    </row>
    <row r="194" spans="5:40" x14ac:dyDescent="0.15">
      <c r="E194" s="17" t="s">
        <v>669</v>
      </c>
      <c r="F194" s="17" t="s">
        <v>668</v>
      </c>
      <c r="AA194" s="13" t="s">
        <v>8324</v>
      </c>
      <c r="AB194" s="123">
        <v>258</v>
      </c>
      <c r="AM194" s="17" t="s">
        <v>9288</v>
      </c>
      <c r="AN194" s="17" t="s">
        <v>8699</v>
      </c>
    </row>
    <row r="195" spans="5:40" x14ac:dyDescent="0.15">
      <c r="E195" s="17" t="s">
        <v>671</v>
      </c>
      <c r="F195" s="17" t="s">
        <v>670</v>
      </c>
      <c r="AA195" s="13" t="s">
        <v>8325</v>
      </c>
      <c r="AB195" s="123">
        <v>260</v>
      </c>
      <c r="AM195" s="17" t="s">
        <v>9289</v>
      </c>
      <c r="AN195" s="17" t="s">
        <v>8698</v>
      </c>
    </row>
    <row r="196" spans="5:40" x14ac:dyDescent="0.15">
      <c r="E196" s="17" t="s">
        <v>673</v>
      </c>
      <c r="F196" s="17" t="s">
        <v>672</v>
      </c>
      <c r="AA196" s="13" t="s">
        <v>8326</v>
      </c>
      <c r="AB196" s="123">
        <v>100</v>
      </c>
      <c r="AM196" s="17" t="s">
        <v>9290</v>
      </c>
      <c r="AN196" s="17" t="s">
        <v>8697</v>
      </c>
    </row>
    <row r="197" spans="5:40" x14ac:dyDescent="0.15">
      <c r="E197" s="17" t="s">
        <v>675</v>
      </c>
      <c r="F197" s="17" t="s">
        <v>674</v>
      </c>
      <c r="AA197" s="13" t="s">
        <v>8327</v>
      </c>
      <c r="AB197" s="124">
        <v>854</v>
      </c>
      <c r="AM197" s="17" t="s">
        <v>9291</v>
      </c>
      <c r="AN197" s="17" t="s">
        <v>8696</v>
      </c>
    </row>
    <row r="198" spans="5:40" x14ac:dyDescent="0.15">
      <c r="E198" s="17" t="s">
        <v>677</v>
      </c>
      <c r="F198" s="17" t="s">
        <v>676</v>
      </c>
      <c r="AA198" s="13" t="s">
        <v>8329</v>
      </c>
      <c r="AB198" s="123" t="s">
        <v>8328</v>
      </c>
      <c r="AM198" s="17" t="s">
        <v>9292</v>
      </c>
      <c r="AN198" s="17" t="s">
        <v>8695</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東栄町役場</cp:lastModifiedBy>
  <cp:lastPrinted>2025-06-12T09:17:22Z</cp:lastPrinted>
  <dcterms:created xsi:type="dcterms:W3CDTF">2005-07-01T05:21:10Z</dcterms:created>
  <dcterms:modified xsi:type="dcterms:W3CDTF">2025-06-16T02:17:30Z</dcterms:modified>
</cp:coreProperties>
</file>